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Z:\obmen\_HAG\Прайс\"/>
    </mc:Choice>
  </mc:AlternateContent>
  <workbookProtection workbookAlgorithmName="SHA-512" workbookHashValue="HZVFu69WXSPJ9BPeqXq7hnkos7tuorVYOmtpjlsKwMOhrIz79BL7EsmQ74C6ZToeF3XRR8HGAl590QgVSIPjDg==" workbookSaltValue="aZ/7F0wgQ18M0PHO/j1k2w==" workbookSpinCount="100000" lockStructure="1"/>
  <bookViews>
    <workbookView xWindow="0" yWindow="0" windowWidth="9945" windowHeight="9345"/>
  </bookViews>
  <sheets>
    <sheet name="Лист1" sheetId="1" r:id="rId1"/>
    <sheet name="Лист3" sheetId="3" r:id="rId2"/>
    <sheet name="Лист2" sheetId="2" r:id="rId3"/>
  </sheets>
  <definedNames>
    <definedName name="_xlnm.Print_Area" localSheetId="0">Лист1!$A$1:$M$379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54" i="1" l="1"/>
  <c r="F354" i="1" s="1"/>
  <c r="E354" i="1" l="1"/>
  <c r="K365" i="1" l="1"/>
  <c r="D365" i="1"/>
  <c r="D358" i="1"/>
  <c r="K353" i="1"/>
  <c r="D353" i="1"/>
  <c r="M313" i="1"/>
  <c r="K334" i="1"/>
  <c r="L64" i="1" l="1"/>
  <c r="L65" i="1"/>
  <c r="L66" i="1"/>
  <c r="L67" i="1"/>
  <c r="L68" i="1"/>
  <c r="L69" i="1"/>
  <c r="L70" i="1"/>
  <c r="L71" i="1"/>
  <c r="L72" i="1"/>
  <c r="L15" i="1"/>
  <c r="K15" i="1" s="1"/>
  <c r="L16" i="1"/>
  <c r="K16" i="1" s="1"/>
  <c r="L17" i="1"/>
  <c r="K17" i="1" s="1"/>
  <c r="L18" i="1"/>
  <c r="K18" i="1" s="1"/>
  <c r="L19" i="1"/>
  <c r="K19" i="1" s="1"/>
  <c r="L20" i="1"/>
  <c r="K20" i="1" s="1"/>
  <c r="L21" i="1"/>
  <c r="K21" i="1" s="1"/>
  <c r="L22" i="1"/>
  <c r="K22" i="1" s="1"/>
  <c r="L23" i="1"/>
  <c r="K23" i="1" s="1"/>
  <c r="L24" i="1"/>
  <c r="K24" i="1" s="1"/>
  <c r="L25" i="1"/>
  <c r="K25" i="1" s="1"/>
  <c r="L26" i="1"/>
  <c r="K26" i="1" s="1"/>
  <c r="L27" i="1"/>
  <c r="K27" i="1" s="1"/>
  <c r="L28" i="1"/>
  <c r="K28" i="1" s="1"/>
  <c r="L29" i="1"/>
  <c r="K29" i="1" s="1"/>
  <c r="L30" i="1"/>
  <c r="K30" i="1" s="1"/>
  <c r="L31" i="1"/>
  <c r="K31" i="1" s="1"/>
  <c r="L32" i="1"/>
  <c r="K32" i="1" s="1"/>
  <c r="L33" i="1"/>
  <c r="K33" i="1" s="1"/>
  <c r="L34" i="1"/>
  <c r="K34" i="1" s="1"/>
  <c r="L35" i="1"/>
  <c r="K35" i="1" s="1"/>
  <c r="L36" i="1"/>
  <c r="K36" i="1" s="1"/>
  <c r="L37" i="1"/>
  <c r="K37" i="1" s="1"/>
  <c r="L38" i="1"/>
  <c r="K38" i="1" s="1"/>
  <c r="L39" i="1"/>
  <c r="K39" i="1" s="1"/>
  <c r="L40" i="1"/>
  <c r="K40" i="1" s="1"/>
  <c r="L42" i="1"/>
  <c r="K42" i="1" s="1"/>
  <c r="L43" i="1"/>
  <c r="K43" i="1" s="1"/>
  <c r="L45" i="1"/>
  <c r="K45" i="1" s="1"/>
  <c r="L46" i="1"/>
  <c r="K46" i="1" s="1"/>
  <c r="L47" i="1"/>
  <c r="K47" i="1" s="1"/>
  <c r="K342" i="1" l="1"/>
  <c r="K345" i="1"/>
  <c r="K339" i="1"/>
  <c r="L342" i="1"/>
  <c r="L345" i="1"/>
  <c r="L339" i="1"/>
  <c r="F346" i="1" l="1"/>
  <c r="E346" i="1"/>
  <c r="F343" i="1"/>
  <c r="E343" i="1"/>
  <c r="E337" i="1"/>
  <c r="F337" i="1"/>
  <c r="E340" i="1"/>
  <c r="F340" i="1"/>
  <c r="F331" i="1"/>
  <c r="E331" i="1"/>
  <c r="E334" i="1"/>
  <c r="F334" i="1"/>
  <c r="L313" i="1"/>
  <c r="L247" i="1" l="1"/>
  <c r="M247" i="1"/>
  <c r="F11" i="2"/>
  <c r="F14" i="2"/>
  <c r="F17" i="2"/>
  <c r="F20" i="2"/>
  <c r="F23" i="2"/>
  <c r="F26" i="2"/>
  <c r="F29" i="2"/>
  <c r="F8" i="2"/>
  <c r="E11" i="2"/>
  <c r="E14" i="2"/>
  <c r="E17" i="2"/>
  <c r="E20" i="2"/>
  <c r="E23" i="2"/>
  <c r="E26" i="2"/>
  <c r="E29" i="2"/>
  <c r="E8" i="2"/>
  <c r="C29" i="2"/>
  <c r="B29" i="2"/>
  <c r="C26" i="2"/>
  <c r="B26" i="2"/>
  <c r="C23" i="2"/>
  <c r="B23" i="2"/>
  <c r="C20" i="2"/>
  <c r="B20" i="2"/>
  <c r="C17" i="2"/>
  <c r="B17" i="2"/>
  <c r="C14" i="2"/>
  <c r="B14" i="2"/>
  <c r="C11" i="2"/>
  <c r="B11" i="2"/>
  <c r="C8" i="2"/>
  <c r="B8" i="2"/>
  <c r="F179" i="1"/>
  <c r="E179" i="1"/>
  <c r="F176" i="1"/>
  <c r="E176" i="1"/>
  <c r="F173" i="1"/>
  <c r="E173" i="1"/>
  <c r="F170" i="1"/>
  <c r="E170" i="1"/>
  <c r="F167" i="1"/>
  <c r="E167" i="1"/>
  <c r="F164" i="1"/>
  <c r="E164" i="1"/>
  <c r="M169" i="1" l="1"/>
  <c r="L169" i="1"/>
  <c r="F2" i="2"/>
  <c r="G2" i="2"/>
  <c r="H2" i="2"/>
  <c r="F3" i="2"/>
  <c r="G3" i="2"/>
  <c r="H3" i="2"/>
  <c r="G1" i="2"/>
  <c r="H1" i="2"/>
  <c r="F1" i="2"/>
  <c r="L83" i="1"/>
  <c r="L81" i="1"/>
  <c r="L80" i="1"/>
  <c r="E77" i="1"/>
  <c r="E78" i="1"/>
  <c r="E39" i="1"/>
  <c r="D39" i="1" s="1"/>
  <c r="E40" i="1"/>
  <c r="D40" i="1" s="1"/>
  <c r="E43" i="1"/>
  <c r="D43" i="1" s="1"/>
  <c r="E42" i="1"/>
  <c r="D42" i="1" s="1"/>
  <c r="M365" i="1" l="1"/>
  <c r="L365" i="1"/>
  <c r="F365" i="1"/>
  <c r="E365" i="1"/>
  <c r="F358" i="1" l="1"/>
  <c r="E358" i="1"/>
  <c r="M353" i="1"/>
  <c r="L353" i="1"/>
  <c r="F353" i="1" l="1"/>
  <c r="E353" i="1"/>
  <c r="M310" i="1"/>
  <c r="L310" i="1"/>
  <c r="M334" i="1"/>
  <c r="L334" i="1"/>
  <c r="E325" i="1"/>
  <c r="F325" i="1"/>
  <c r="E328" i="1"/>
  <c r="F328" i="1"/>
  <c r="F322" i="1"/>
  <c r="E322" i="1"/>
  <c r="F316" i="1"/>
  <c r="F319" i="1"/>
  <c r="E313" i="1"/>
  <c r="E316" i="1"/>
  <c r="E319" i="1"/>
  <c r="E310" i="1"/>
  <c r="D294" i="1"/>
  <c r="D295" i="1"/>
  <c r="D293" i="1"/>
  <c r="M244" i="1"/>
  <c r="L244" i="1"/>
  <c r="M241" i="1"/>
  <c r="L241" i="1"/>
  <c r="M238" i="1"/>
  <c r="L238" i="1"/>
  <c r="M235" i="1"/>
  <c r="L235" i="1"/>
  <c r="M232" i="1"/>
  <c r="L232" i="1"/>
  <c r="M229" i="1"/>
  <c r="L229" i="1"/>
  <c r="M226" i="1"/>
  <c r="L226" i="1"/>
  <c r="M223" i="1"/>
  <c r="L223" i="1"/>
  <c r="F244" i="1"/>
  <c r="E244" i="1"/>
  <c r="F241" i="1"/>
  <c r="E241" i="1"/>
  <c r="F238" i="1"/>
  <c r="E238" i="1"/>
  <c r="F235" i="1"/>
  <c r="E235" i="1"/>
  <c r="F232" i="1"/>
  <c r="E232" i="1"/>
  <c r="F229" i="1"/>
  <c r="E229" i="1"/>
  <c r="F226" i="1"/>
  <c r="E226" i="1"/>
  <c r="F223" i="1"/>
  <c r="E223" i="1"/>
  <c r="E215" i="1" l="1"/>
  <c r="F215" i="1"/>
  <c r="E218" i="1"/>
  <c r="F218" i="1"/>
  <c r="F212" i="1"/>
  <c r="E212" i="1"/>
  <c r="F209" i="1"/>
  <c r="E209" i="1"/>
  <c r="F206" i="1"/>
  <c r="E206" i="1"/>
  <c r="F203" i="1"/>
  <c r="E203" i="1"/>
  <c r="F200" i="1"/>
  <c r="E200" i="1"/>
  <c r="F197" i="1"/>
  <c r="E197" i="1"/>
  <c r="M151" i="1"/>
  <c r="M166" i="1"/>
  <c r="L166" i="1"/>
  <c r="M163" i="1"/>
  <c r="L163" i="1"/>
  <c r="M160" i="1"/>
  <c r="L160" i="1"/>
  <c r="M157" i="1"/>
  <c r="L157" i="1"/>
  <c r="M154" i="1"/>
  <c r="L154" i="1"/>
  <c r="L151" i="1"/>
  <c r="E182" i="1"/>
  <c r="F182" i="1"/>
  <c r="E185" i="1"/>
  <c r="F185" i="1"/>
  <c r="L114" i="1"/>
  <c r="L113" i="1"/>
  <c r="L112" i="1"/>
  <c r="E114" i="1"/>
  <c r="E113" i="1"/>
  <c r="E112" i="1"/>
  <c r="E111" i="1"/>
  <c r="E110" i="1"/>
  <c r="E24" i="1"/>
  <c r="D24" i="1" s="1"/>
  <c r="E25" i="1"/>
  <c r="D25" i="1" s="1"/>
  <c r="E26" i="1"/>
  <c r="D26" i="1" s="1"/>
  <c r="E27" i="1"/>
  <c r="D27" i="1" s="1"/>
  <c r="E28" i="1"/>
  <c r="D28" i="1" s="1"/>
  <c r="E29" i="1"/>
  <c r="D29" i="1" s="1"/>
  <c r="E30" i="1"/>
  <c r="D30" i="1" s="1"/>
  <c r="E31" i="1"/>
  <c r="D31" i="1" s="1"/>
  <c r="E32" i="1"/>
  <c r="D32" i="1" s="1"/>
  <c r="E33" i="1"/>
  <c r="D33" i="1" s="1"/>
  <c r="E34" i="1"/>
  <c r="D34" i="1" s="1"/>
  <c r="E35" i="1"/>
  <c r="D35" i="1" s="1"/>
  <c r="E36" i="1"/>
  <c r="D36" i="1" s="1"/>
  <c r="E37" i="1"/>
  <c r="D37" i="1" s="1"/>
  <c r="E38" i="1"/>
  <c r="D38" i="1" s="1"/>
  <c r="E45" i="1"/>
  <c r="D45" i="1" s="1"/>
  <c r="E46" i="1"/>
  <c r="D46" i="1" s="1"/>
  <c r="E47" i="1"/>
  <c r="D47" i="1" s="1"/>
  <c r="E23" i="1"/>
  <c r="D23" i="1" s="1"/>
  <c r="E22" i="1"/>
  <c r="D22" i="1" s="1"/>
  <c r="E21" i="1"/>
  <c r="D21" i="1" s="1"/>
  <c r="E20" i="1"/>
  <c r="D20" i="1" s="1"/>
  <c r="E19" i="1"/>
  <c r="D19" i="1" s="1"/>
  <c r="E18" i="1"/>
  <c r="D18" i="1" s="1"/>
  <c r="E16" i="1"/>
  <c r="D16" i="1" s="1"/>
  <c r="E17" i="1"/>
  <c r="D17" i="1" s="1"/>
  <c r="E15" i="1"/>
  <c r="D15" i="1" s="1"/>
  <c r="L93" i="1"/>
  <c r="L92" i="1"/>
  <c r="L91" i="1"/>
  <c r="L87" i="1"/>
  <c r="L88" i="1"/>
  <c r="L89" i="1"/>
  <c r="L74" i="1"/>
  <c r="L76" i="1"/>
  <c r="L75" i="1"/>
  <c r="L79" i="1"/>
  <c r="L78" i="1"/>
  <c r="L77" i="1"/>
  <c r="L85" i="1"/>
  <c r="L84" i="1"/>
  <c r="L56" i="1"/>
  <c r="L55" i="1"/>
  <c r="L54" i="1"/>
  <c r="E100" i="1"/>
  <c r="E99" i="1"/>
  <c r="E95" i="1"/>
  <c r="E94" i="1"/>
  <c r="E93" i="1"/>
  <c r="E92" i="1"/>
  <c r="E91" i="1"/>
  <c r="E90" i="1"/>
  <c r="E89" i="1"/>
  <c r="E88" i="1"/>
  <c r="E87" i="1"/>
  <c r="E86" i="1"/>
  <c r="E85" i="1"/>
  <c r="E84" i="1"/>
  <c r="E75" i="1"/>
  <c r="E76" i="1"/>
  <c r="E80" i="1"/>
  <c r="E81" i="1"/>
  <c r="E82" i="1"/>
  <c r="E74" i="1"/>
  <c r="E65" i="1"/>
  <c r="E66" i="1"/>
  <c r="E67" i="1"/>
  <c r="E68" i="1"/>
  <c r="E69" i="1"/>
  <c r="E70" i="1"/>
  <c r="E71" i="1"/>
  <c r="E72" i="1"/>
  <c r="E64" i="1"/>
  <c r="E62" i="1"/>
  <c r="E61" i="1"/>
  <c r="E60" i="1"/>
  <c r="E59" i="1"/>
  <c r="E58" i="1"/>
  <c r="E57" i="1"/>
  <c r="E55" i="1"/>
  <c r="E56" i="1"/>
  <c r="E54" i="1"/>
</calcChain>
</file>

<file path=xl/connections.xml><?xml version="1.0" encoding="utf-8"?>
<connections xmlns="http://schemas.openxmlformats.org/spreadsheetml/2006/main">
  <connection id="1" name="Подключение" type="4" refreshedVersion="0" background="1">
    <webPr sourceData="1" parsePre="1" consecutive="1" url="http://www.cbr.ru/scripts/XML_daily.asp?"/>
  </connection>
</connections>
</file>

<file path=xl/sharedStrings.xml><?xml version="1.0" encoding="utf-8"?>
<sst xmlns="http://schemas.openxmlformats.org/spreadsheetml/2006/main" count="688" uniqueCount="291">
  <si>
    <t>ID-500RC</t>
  </si>
  <si>
    <t>ANB</t>
  </si>
  <si>
    <t>BN-SS</t>
  </si>
  <si>
    <t>AB/BN/CP</t>
  </si>
  <si>
    <t xml:space="preserve">Наименование </t>
  </si>
  <si>
    <t>Артикул</t>
  </si>
  <si>
    <t xml:space="preserve">Цвет </t>
  </si>
  <si>
    <t>Розница</t>
  </si>
  <si>
    <t>Оптовая</t>
  </si>
  <si>
    <t>Кр. Оптовая</t>
  </si>
  <si>
    <t>ID-600CS</t>
  </si>
  <si>
    <t>ID-700SC</t>
  </si>
  <si>
    <t>Замки гладкие</t>
  </si>
  <si>
    <t>Замки c WC заверткой (защелкой)</t>
  </si>
  <si>
    <t>ID-600SB</t>
  </si>
  <si>
    <t>ID-700SB</t>
  </si>
  <si>
    <t>ID-500WC</t>
  </si>
  <si>
    <t>Замки под ключевую вставку</t>
  </si>
  <si>
    <t>ID-550RB</t>
  </si>
  <si>
    <t>ID-500RB</t>
  </si>
  <si>
    <t>BN</t>
  </si>
  <si>
    <t>Петли для межкомнатных дверей</t>
  </si>
  <si>
    <t>ID-131</t>
  </si>
  <si>
    <t>ID-132</t>
  </si>
  <si>
    <t>ID-134</t>
  </si>
  <si>
    <t>ID-509</t>
  </si>
  <si>
    <t>ID-33</t>
  </si>
  <si>
    <t>Ручки для межкомнатных замков</t>
  </si>
  <si>
    <t>ID-201</t>
  </si>
  <si>
    <t>ID-201 econom</t>
  </si>
  <si>
    <t>ID-203 econom</t>
  </si>
  <si>
    <t>AB/BN</t>
  </si>
  <si>
    <t xml:space="preserve">Ключевые вставки </t>
  </si>
  <si>
    <t>ID-7</t>
  </si>
  <si>
    <t>ID-9B</t>
  </si>
  <si>
    <t>ID-7B</t>
  </si>
  <si>
    <t>Ответные части для замков</t>
  </si>
  <si>
    <t>ID-SP</t>
  </si>
  <si>
    <t>IDPSM (магнитная)</t>
  </si>
  <si>
    <t>ID-500SBL (на стекло)</t>
  </si>
  <si>
    <t>Шарик-фиксатор</t>
  </si>
  <si>
    <t>ID-028</t>
  </si>
  <si>
    <t>Шпингалет с ответной частью в пол</t>
  </si>
  <si>
    <t>ID-400+В</t>
  </si>
  <si>
    <t>ANB-анодированный алюминий</t>
  </si>
  <si>
    <t xml:space="preserve">BN-SS - матовая (шлифованная) нержавеющая сталь </t>
  </si>
  <si>
    <t>АB - античная бронза</t>
  </si>
  <si>
    <t xml:space="preserve">BN - черный никель </t>
  </si>
  <si>
    <t>CP - хром полированный</t>
  </si>
  <si>
    <t>Фурнитура для межкомнатных стеклянных дверей HAG</t>
  </si>
  <si>
    <r>
      <rPr>
        <b/>
        <sz val="11"/>
        <color theme="1"/>
        <rFont val="Calibri"/>
        <family val="2"/>
        <charset val="204"/>
        <scheme val="minor"/>
      </rPr>
      <t>Комплект О</t>
    </r>
    <r>
      <rPr>
        <sz val="11"/>
        <color theme="1"/>
        <rFont val="Calibri"/>
        <family val="2"/>
        <charset val="204"/>
        <scheme val="minor"/>
      </rPr>
      <t xml:space="preserve"> с WC заверткой</t>
    </r>
  </si>
  <si>
    <r>
      <rPr>
        <b/>
        <sz val="11"/>
        <color theme="1"/>
        <rFont val="Calibri"/>
        <family val="2"/>
        <charset val="204"/>
        <scheme val="minor"/>
      </rPr>
      <t>Комплект N</t>
    </r>
    <r>
      <rPr>
        <sz val="11"/>
        <color theme="1"/>
        <rFont val="Calibri"/>
        <family val="2"/>
        <charset val="204"/>
        <scheme val="minor"/>
      </rPr>
      <t xml:space="preserve"> c гладким замком</t>
    </r>
  </si>
  <si>
    <r>
      <rPr>
        <b/>
        <sz val="11"/>
        <color theme="1"/>
        <rFont val="Calibri"/>
        <family val="2"/>
        <charset val="204"/>
        <scheme val="minor"/>
      </rPr>
      <t>Комплект V</t>
    </r>
    <r>
      <rPr>
        <sz val="11"/>
        <color theme="1"/>
        <rFont val="Calibri"/>
        <family val="2"/>
        <charset val="204"/>
        <scheme val="minor"/>
      </rPr>
      <t xml:space="preserve">  с ключевой вставкой</t>
    </r>
  </si>
  <si>
    <r>
      <rPr>
        <b/>
        <sz val="11"/>
        <color theme="1"/>
        <rFont val="Calibri"/>
        <family val="2"/>
        <charset val="204"/>
        <scheme val="minor"/>
      </rPr>
      <t>Комплект F</t>
    </r>
    <r>
      <rPr>
        <sz val="11"/>
        <color theme="1"/>
        <rFont val="Calibri"/>
        <family val="2"/>
        <charset val="204"/>
        <scheme val="minor"/>
      </rPr>
      <t xml:space="preserve"> с WC заверткой</t>
    </r>
  </si>
  <si>
    <r>
      <rPr>
        <b/>
        <sz val="11"/>
        <color theme="1"/>
        <rFont val="Calibri"/>
        <family val="2"/>
        <charset val="204"/>
        <scheme val="minor"/>
      </rPr>
      <t>Комплект Е</t>
    </r>
    <r>
      <rPr>
        <sz val="11"/>
        <color theme="1"/>
        <rFont val="Calibri"/>
        <family val="2"/>
        <charset val="204"/>
        <scheme val="minor"/>
      </rPr>
      <t xml:space="preserve"> c гладким замком</t>
    </r>
  </si>
  <si>
    <r>
      <rPr>
        <b/>
        <sz val="11"/>
        <color theme="1"/>
        <rFont val="Calibri"/>
        <family val="2"/>
        <charset val="204"/>
        <scheme val="minor"/>
      </rPr>
      <t>Комплект M</t>
    </r>
    <r>
      <rPr>
        <sz val="11"/>
        <color theme="1"/>
        <rFont val="Calibri"/>
        <family val="2"/>
        <charset val="204"/>
        <scheme val="minor"/>
      </rPr>
      <t xml:space="preserve"> с WC заверткой</t>
    </r>
  </si>
  <si>
    <r>
      <rPr>
        <b/>
        <sz val="11"/>
        <color theme="1"/>
        <rFont val="Calibri"/>
        <family val="2"/>
        <charset val="204"/>
        <scheme val="minor"/>
      </rPr>
      <t>Комплект L</t>
    </r>
    <r>
      <rPr>
        <sz val="11"/>
        <color theme="1"/>
        <rFont val="Calibri"/>
        <family val="2"/>
        <charset val="204"/>
        <scheme val="minor"/>
      </rPr>
      <t xml:space="preserve"> c гладким замком</t>
    </r>
  </si>
  <si>
    <r>
      <rPr>
        <b/>
        <sz val="11"/>
        <color theme="1"/>
        <rFont val="Calibri"/>
        <family val="2"/>
        <charset val="204"/>
        <scheme val="minor"/>
      </rPr>
      <t>Комплект B</t>
    </r>
    <r>
      <rPr>
        <sz val="11"/>
        <color theme="1"/>
        <rFont val="Calibri"/>
        <family val="2"/>
        <charset val="204"/>
        <scheme val="minor"/>
      </rPr>
      <t xml:space="preserve">  с ключевой вставкой</t>
    </r>
  </si>
  <si>
    <r>
      <rPr>
        <b/>
        <sz val="11"/>
        <color theme="1"/>
        <rFont val="Calibri"/>
        <family val="2"/>
        <charset val="204"/>
        <scheme val="minor"/>
      </rPr>
      <t>Комплект A</t>
    </r>
    <r>
      <rPr>
        <sz val="11"/>
        <color theme="1"/>
        <rFont val="Calibri"/>
        <family val="2"/>
        <charset val="204"/>
        <scheme val="minor"/>
      </rPr>
      <t xml:space="preserve"> c гладким замком</t>
    </r>
  </si>
  <si>
    <t>*Примечание: в каждый комплект входит все необходимое для установки на одну дверь: замок, ручка, 2 петли, ответная часть на коробку.</t>
  </si>
  <si>
    <t>Готовые комплекты фурнитуры на 1 дверь HAG (Тайвань)*</t>
  </si>
  <si>
    <r>
      <t xml:space="preserve">Готовые комплекты фурнитуры на 1 дверь HAG c ручкой </t>
    </r>
    <r>
      <rPr>
        <b/>
        <sz val="11"/>
        <color rgb="FFFF0000"/>
        <rFont val="Calibri"/>
        <family val="2"/>
        <charset val="204"/>
        <scheme val="minor"/>
      </rPr>
      <t>ID-201econom*</t>
    </r>
  </si>
  <si>
    <t>Раздвижные системы для стеклянных межкомнатных дверей</t>
  </si>
  <si>
    <t>Раздвижная система VALENCIA (ВАЛЕНСИЯ) с доводчиком и механизмом мягкого закрывания</t>
  </si>
  <si>
    <t>HAG VN на одну подвижную створку</t>
  </si>
  <si>
    <t>Длина трека</t>
  </si>
  <si>
    <t>L-2000mm</t>
  </si>
  <si>
    <t>L-2500mm</t>
  </si>
  <si>
    <t>L-3000mm</t>
  </si>
  <si>
    <t>L-5000mm</t>
  </si>
  <si>
    <t>L-4000mm</t>
  </si>
  <si>
    <t>HAG VN на две подвижные створки</t>
  </si>
  <si>
    <t xml:space="preserve">               7.     Гарантия 2 года</t>
  </si>
  <si>
    <t>Особенности системы:</t>
  </si>
  <si>
    <r>
      <t>4.</t>
    </r>
    <r>
      <rPr>
        <b/>
        <sz val="7"/>
        <color theme="1"/>
        <rFont val="Times New Roman"/>
        <family val="1"/>
        <charset val="204"/>
      </rPr>
      <t xml:space="preserve">        </t>
    </r>
    <r>
      <rPr>
        <b/>
        <sz val="9"/>
        <color theme="1"/>
        <rFont val="Calibri"/>
        <family val="2"/>
        <charset val="204"/>
      </rPr>
      <t>«Мягкий» стопор</t>
    </r>
  </si>
  <si>
    <r>
      <t>1.</t>
    </r>
    <r>
      <rPr>
        <b/>
        <sz val="7"/>
        <color theme="1"/>
        <rFont val="Times New Roman"/>
        <family val="1"/>
        <charset val="204"/>
      </rPr>
      <t xml:space="preserve">        </t>
    </r>
    <r>
      <rPr>
        <b/>
        <sz val="9"/>
        <color theme="1"/>
        <rFont val="Calibri"/>
        <family val="2"/>
        <charset val="204"/>
      </rPr>
      <t>Без врезки на стекло</t>
    </r>
  </si>
  <si>
    <r>
      <t>5.</t>
    </r>
    <r>
      <rPr>
        <b/>
        <sz val="7"/>
        <color theme="1"/>
        <rFont val="Times New Roman"/>
        <family val="1"/>
        <charset val="204"/>
      </rPr>
      <t xml:space="preserve">        </t>
    </r>
    <r>
      <rPr>
        <b/>
        <sz val="9"/>
        <color theme="1"/>
        <rFont val="Calibri"/>
        <family val="2"/>
        <charset val="204"/>
      </rPr>
      <t>Возможность ставить боковые неподвижные стекла</t>
    </r>
  </si>
  <si>
    <r>
      <t>2.</t>
    </r>
    <r>
      <rPr>
        <b/>
        <sz val="7"/>
        <color theme="1"/>
        <rFont val="Times New Roman"/>
        <family val="1"/>
        <charset val="204"/>
      </rPr>
      <t xml:space="preserve">        </t>
    </r>
    <r>
      <rPr>
        <b/>
        <sz val="9"/>
        <color theme="1"/>
        <rFont val="Calibri"/>
        <family val="2"/>
        <charset val="204"/>
      </rPr>
      <t>Вес створки до 80кг</t>
    </r>
  </si>
  <si>
    <r>
      <t>6.</t>
    </r>
    <r>
      <rPr>
        <b/>
        <sz val="7"/>
        <color theme="1"/>
        <rFont val="Times New Roman"/>
        <family val="1"/>
        <charset val="204"/>
      </rPr>
      <t xml:space="preserve">        </t>
    </r>
    <r>
      <rPr>
        <b/>
        <sz val="9"/>
        <color theme="1"/>
        <rFont val="Calibri"/>
        <family val="2"/>
        <charset val="204"/>
      </rPr>
      <t>Компактные размеры 57*57mm</t>
    </r>
  </si>
  <si>
    <r>
      <t>3.</t>
    </r>
    <r>
      <rPr>
        <b/>
        <sz val="7"/>
        <color theme="1"/>
        <rFont val="Times New Roman"/>
        <family val="1"/>
        <charset val="204"/>
      </rPr>
      <t xml:space="preserve">        </t>
    </r>
    <r>
      <rPr>
        <b/>
        <sz val="9"/>
        <color theme="1"/>
        <rFont val="Calibri"/>
        <family val="2"/>
        <charset val="204"/>
      </rPr>
      <t>Наличие доводчика</t>
    </r>
  </si>
  <si>
    <t xml:space="preserve">Раздвижная система GRANADA (Гранада) </t>
  </si>
  <si>
    <t>НОВИНКА!</t>
  </si>
  <si>
    <t>HAG GRANADA</t>
  </si>
  <si>
    <t>Особенности системы GRANADA:</t>
  </si>
  <si>
    <t>1. Простой монтаж на стену</t>
  </si>
  <si>
    <t xml:space="preserve">2. Компактные габаритные размеры верхнего трека 46мм на 62мм </t>
  </si>
  <si>
    <t>3. Без вырезов в стекле, вес створки до 60кг</t>
  </si>
  <si>
    <t>4. Гарантия 2 года</t>
  </si>
  <si>
    <t xml:space="preserve">Телескопическая раздвижная система Safe SH8600H </t>
  </si>
  <si>
    <t xml:space="preserve"> Safe SH8600H </t>
  </si>
  <si>
    <t>Особенности системы  Safe SH8600H :</t>
  </si>
  <si>
    <t>1. Простой монтаж на стену или в потолок</t>
  </si>
  <si>
    <t>2. Компактные габаритные размеры</t>
  </si>
  <si>
    <t>3. Без вырезов в стекле, вес створки до100кг</t>
  </si>
  <si>
    <t>4. Ременной привод, никаких стуков при использовании!</t>
  </si>
  <si>
    <t>Фурнитура для душевых кабин и перегородок</t>
  </si>
  <si>
    <t>CP</t>
  </si>
  <si>
    <t>HAG-101</t>
  </si>
  <si>
    <r>
      <t xml:space="preserve">HAG-104 </t>
    </r>
    <r>
      <rPr>
        <sz val="9"/>
        <color theme="1"/>
        <rFont val="Calibri"/>
        <family val="2"/>
        <charset val="204"/>
        <scheme val="minor"/>
      </rPr>
      <t>стекло-стекло 90град</t>
    </r>
  </si>
  <si>
    <r>
      <t xml:space="preserve">HAG-102 </t>
    </r>
    <r>
      <rPr>
        <sz val="9"/>
        <color theme="1"/>
        <rFont val="Calibri"/>
        <family val="2"/>
        <charset val="204"/>
        <scheme val="minor"/>
      </rPr>
      <t>стекло-стекло 135град</t>
    </r>
  </si>
  <si>
    <r>
      <t xml:space="preserve">HAG-103 </t>
    </r>
    <r>
      <rPr>
        <sz val="9"/>
        <color theme="1"/>
        <rFont val="Calibri"/>
        <family val="2"/>
        <charset val="204"/>
        <scheme val="minor"/>
      </rPr>
      <t>стекло-стекло 180град</t>
    </r>
  </si>
  <si>
    <r>
      <t>HAG-766</t>
    </r>
    <r>
      <rPr>
        <sz val="9"/>
        <color theme="1"/>
        <rFont val="Calibri"/>
        <family val="2"/>
        <charset val="204"/>
        <scheme val="minor"/>
      </rPr>
      <t xml:space="preserve"> стена-штанга прям</t>
    </r>
  </si>
  <si>
    <r>
      <t xml:space="preserve">HAG-767 </t>
    </r>
    <r>
      <rPr>
        <sz val="9"/>
        <color theme="1"/>
        <rFont val="Calibri"/>
        <family val="2"/>
        <charset val="204"/>
        <scheme val="minor"/>
      </rPr>
      <t>штанга-стекло сквозн</t>
    </r>
  </si>
  <si>
    <r>
      <t xml:space="preserve">HAG-768 </t>
    </r>
    <r>
      <rPr>
        <sz val="9"/>
        <color theme="1"/>
        <rFont val="Calibri"/>
        <family val="2"/>
        <charset val="204"/>
        <scheme val="minor"/>
      </rPr>
      <t>штанга-стекло глух</t>
    </r>
  </si>
  <si>
    <r>
      <t xml:space="preserve">HAG-769 </t>
    </r>
    <r>
      <rPr>
        <sz val="9"/>
        <color theme="1"/>
        <rFont val="Calibri"/>
        <family val="2"/>
        <charset val="204"/>
        <scheme val="minor"/>
      </rPr>
      <t>штанга-штанга регул</t>
    </r>
  </si>
  <si>
    <r>
      <t xml:space="preserve">HAG-770 </t>
    </r>
    <r>
      <rPr>
        <sz val="9"/>
        <color theme="1"/>
        <rFont val="Calibri"/>
        <family val="2"/>
        <charset val="204"/>
        <scheme val="minor"/>
      </rPr>
      <t>тройник для штанги</t>
    </r>
  </si>
  <si>
    <t>Коннекторы для душевых кабин</t>
  </si>
  <si>
    <t>HAG-631 стена-стекло</t>
  </si>
  <si>
    <t>HAG-632 стекло-стекло 135град</t>
  </si>
  <si>
    <r>
      <t xml:space="preserve">HAG-633 </t>
    </r>
    <r>
      <rPr>
        <sz val="9"/>
        <color theme="1"/>
        <rFont val="Calibri"/>
        <family val="2"/>
        <charset val="204"/>
        <scheme val="minor"/>
      </rPr>
      <t>стена-стекло</t>
    </r>
  </si>
  <si>
    <r>
      <t xml:space="preserve">HAG-634 </t>
    </r>
    <r>
      <rPr>
        <sz val="9"/>
        <color theme="1"/>
        <rFont val="Calibri"/>
        <family val="2"/>
        <charset val="204"/>
        <scheme val="minor"/>
      </rPr>
      <t>стекло-стекло 180град</t>
    </r>
  </si>
  <si>
    <r>
      <t xml:space="preserve">HAG-635 </t>
    </r>
    <r>
      <rPr>
        <sz val="9"/>
        <color theme="1"/>
        <rFont val="Calibri"/>
        <family val="2"/>
        <charset val="204"/>
        <scheme val="minor"/>
      </rPr>
      <t>стекло-стена 180град</t>
    </r>
  </si>
  <si>
    <r>
      <t xml:space="preserve">HAG-636 </t>
    </r>
    <r>
      <rPr>
        <sz val="9"/>
        <color theme="1"/>
        <rFont val="Calibri"/>
        <family val="2"/>
        <charset val="204"/>
        <scheme val="minor"/>
      </rPr>
      <t>стекло-стекло 135град</t>
    </r>
  </si>
  <si>
    <r>
      <t xml:space="preserve">HAG-637 </t>
    </r>
    <r>
      <rPr>
        <sz val="9"/>
        <color theme="1"/>
        <rFont val="Calibri"/>
        <family val="2"/>
        <charset val="204"/>
        <scheme val="minor"/>
      </rPr>
      <t>стена-стекло 135град</t>
    </r>
  </si>
  <si>
    <r>
      <t xml:space="preserve">HAG-638 </t>
    </r>
    <r>
      <rPr>
        <sz val="9"/>
        <color theme="1"/>
        <rFont val="Calibri"/>
        <family val="2"/>
        <charset val="204"/>
        <scheme val="minor"/>
      </rPr>
      <t>коннектор для 3х стекол</t>
    </r>
  </si>
  <si>
    <t>HAG-531 стена-стекло</t>
  </si>
  <si>
    <r>
      <t xml:space="preserve">HAG-533 </t>
    </r>
    <r>
      <rPr>
        <sz val="9"/>
        <color theme="1"/>
        <rFont val="Calibri"/>
        <family val="2"/>
        <charset val="204"/>
        <scheme val="minor"/>
      </rPr>
      <t>стена-стекло</t>
    </r>
  </si>
  <si>
    <r>
      <t xml:space="preserve">HAG-534 </t>
    </r>
    <r>
      <rPr>
        <sz val="9"/>
        <color theme="1"/>
        <rFont val="Calibri"/>
        <family val="2"/>
        <charset val="204"/>
        <scheme val="minor"/>
      </rPr>
      <t>стекло-стекло 180град</t>
    </r>
  </si>
  <si>
    <r>
      <t xml:space="preserve">HAG-535 </t>
    </r>
    <r>
      <rPr>
        <sz val="9"/>
        <color theme="1"/>
        <rFont val="Calibri"/>
        <family val="2"/>
        <charset val="204"/>
        <scheme val="minor"/>
      </rPr>
      <t>стекло-стена 180град</t>
    </r>
  </si>
  <si>
    <r>
      <t xml:space="preserve">HAG-536 </t>
    </r>
    <r>
      <rPr>
        <sz val="9"/>
        <color theme="1"/>
        <rFont val="Calibri"/>
        <family val="2"/>
        <charset val="204"/>
        <scheme val="minor"/>
      </rPr>
      <t>стекло-стекло 135град</t>
    </r>
  </si>
  <si>
    <r>
      <t xml:space="preserve">HAG-537 </t>
    </r>
    <r>
      <rPr>
        <sz val="9"/>
        <color theme="1"/>
        <rFont val="Calibri"/>
        <family val="2"/>
        <charset val="204"/>
        <scheme val="minor"/>
      </rPr>
      <t>стена-стекло 135град</t>
    </r>
  </si>
  <si>
    <t>PSS/SSS</t>
  </si>
  <si>
    <r>
      <t xml:space="preserve">HAG-532 </t>
    </r>
    <r>
      <rPr>
        <sz val="9"/>
        <color theme="1"/>
        <rFont val="Calibri"/>
        <family val="2"/>
        <charset val="204"/>
        <scheme val="minor"/>
      </rPr>
      <t>стекло-стекло 90град</t>
    </r>
  </si>
  <si>
    <t>PS-1</t>
  </si>
  <si>
    <t>PS-2</t>
  </si>
  <si>
    <t>PS-3</t>
  </si>
  <si>
    <t>PS-5</t>
  </si>
  <si>
    <t>PS-8</t>
  </si>
  <si>
    <t>ПВХ</t>
  </si>
  <si>
    <t>PS-9</t>
  </si>
  <si>
    <t>PS-10</t>
  </si>
  <si>
    <t>PS-11</t>
  </si>
  <si>
    <t>Уплотнители ПВХ для душевых кабин для стекла 8мм (L-2200mm)</t>
  </si>
  <si>
    <t>HAG-305</t>
  </si>
  <si>
    <t>HAG-225</t>
  </si>
  <si>
    <t>CP/SNP</t>
  </si>
  <si>
    <t>Ручки-кнобы и ручки-купэ</t>
  </si>
  <si>
    <t>HAG-304</t>
  </si>
  <si>
    <t>HAG-308</t>
  </si>
  <si>
    <t>HAG-205</t>
  </si>
  <si>
    <t>ANB/BN-SS</t>
  </si>
  <si>
    <t>HAG T-12</t>
  </si>
  <si>
    <t>HAG T-11</t>
  </si>
  <si>
    <t>HAG T-701</t>
  </si>
  <si>
    <t>CP=PSS- полированный хром</t>
  </si>
  <si>
    <t>BN-SS=SSS=SNP- шлифованная(матовая) нерж. Сталь</t>
  </si>
  <si>
    <t>ANB- анодированный алюминий</t>
  </si>
  <si>
    <t>B-S-2 (L-2500mm) на одну подвижную створку</t>
  </si>
  <si>
    <t>Цвет</t>
  </si>
  <si>
    <t>B-S-4 (угловая 2 подв, 2 неподв створки)</t>
  </si>
  <si>
    <t>Готовые комплекты для душевых кабин и перегородок</t>
  </si>
  <si>
    <t>Раздвижные душевые кабины</t>
  </si>
  <si>
    <t xml:space="preserve">Описание и состав комплекта:
1. Раздвижная система под 180 градусов для 1 подвижной и неподвижной створки.
2. Уплотнители и коннекторы неподвижной створки (опционально) в комплект не входят.
3. В комплекте трек, каретки, стопоры, коннекторы для трека, коннекторы для боковой неподвижной створки, направляющая для двери, ручка круглая.
4. Длина трека - 2500мм, трек из нерж хром трубы 30*10
</t>
  </si>
  <si>
    <t xml:space="preserve">Описание и состав комплекта:
1. Раздвижная система под 90 градусов для 2х подвижных и 2х неподвижных створок.
2. Уплотнители и коннекторы неподвижных створок в комплект не входят.
3. В комплекте трек, 2 пары кареткок, стопоры, коннекторы для трека, коннекторы для боковых неподвижных створок, направляющие для дверей, 2 круглых ручек. 
4. Длина трека - 2500мм, трек из нерж хром трубы 30*10
</t>
  </si>
  <si>
    <t>Алюминиевая дверная коробка</t>
  </si>
  <si>
    <t>AF-042 (без установочного профиля)</t>
  </si>
  <si>
    <t>AF-042 (с установ.профилем)</t>
  </si>
  <si>
    <t>Алюминиевые профили</t>
  </si>
  <si>
    <t>SSS</t>
  </si>
  <si>
    <t>Профиль зажимной, цена в рублях за 1 п.м.</t>
  </si>
  <si>
    <t>Цвет*</t>
  </si>
  <si>
    <t>* Примечание по цветам</t>
  </si>
  <si>
    <t>SSS- профиль в сборе, крышка из матовой нерж стали AISI 304</t>
  </si>
  <si>
    <t>BN-SS - профиль в сборе, крышка из алюминия, с покрытием под матовую нержу</t>
  </si>
  <si>
    <t>ANB - профиль с боре, крышка из анодированного алюминия</t>
  </si>
  <si>
    <t>Профиль душевой зажимной с уполтнителем для стекла 8мм, цена в рублях</t>
  </si>
  <si>
    <r>
      <t xml:space="preserve">М-100 </t>
    </r>
    <r>
      <rPr>
        <sz val="9"/>
        <color theme="1"/>
        <rFont val="Calibri"/>
        <family val="2"/>
        <charset val="204"/>
        <scheme val="minor"/>
      </rPr>
      <t>(L-3000mm)</t>
    </r>
  </si>
  <si>
    <t>HAG 40 027</t>
  </si>
  <si>
    <t>Торцевая заглушка для профиля HAG 40</t>
  </si>
  <si>
    <t>Фурнитура для маятниковых систем и ЦСП перегородок HAG</t>
  </si>
  <si>
    <t>HAG PF-01 петля нижн</t>
  </si>
  <si>
    <t>HAG PF-02 петля верх</t>
  </si>
  <si>
    <t>HAG PF-03 ответка для верх. петли</t>
  </si>
  <si>
    <t>HAG PF-04 угл. ответка д. в. Петли</t>
  </si>
  <si>
    <t>HAG PF-042 ось для н. петли</t>
  </si>
  <si>
    <t>HAG PF-041 ось для в. петли</t>
  </si>
  <si>
    <t>HAG PF-12 кон-р-стекло-стекло</t>
  </si>
  <si>
    <t>HAG PF-200 угловой замок</t>
  </si>
  <si>
    <t>HAG PF-090</t>
  </si>
  <si>
    <t>HAG PF-091</t>
  </si>
  <si>
    <t>Ручки для стеклянных дверей HAG</t>
  </si>
  <si>
    <t>Длина</t>
  </si>
  <si>
    <t>38*450*300</t>
  </si>
  <si>
    <t>38*1000*800</t>
  </si>
  <si>
    <t>HAG V-01 SSS</t>
  </si>
  <si>
    <t>HAG V-02 (L-600) SSS</t>
  </si>
  <si>
    <t xml:space="preserve">Ручка круглая скоба </t>
  </si>
  <si>
    <t>Ручка квадратная скоба</t>
  </si>
  <si>
    <t>19*19*600мм</t>
  </si>
  <si>
    <t>Ручка круглая скоба со смещенным центром</t>
  </si>
  <si>
    <t>HAG V-03 (L-600) SSS</t>
  </si>
  <si>
    <t>32*600</t>
  </si>
  <si>
    <t>Скрытый доводчик для дерев/металл/пласт двери весом до 80кг</t>
  </si>
  <si>
    <t>HAG-604</t>
  </si>
  <si>
    <t>HAG-603</t>
  </si>
  <si>
    <t>Скрытый доводчик для дерев/металл/пласт двери весом до 60кг</t>
  </si>
  <si>
    <t>Стеклянный козырек и скрытые доводчики</t>
  </si>
  <si>
    <t>Сайт: hag-spb.ru</t>
  </si>
  <si>
    <t>Телефон: +7 812 313 03 05</t>
  </si>
  <si>
    <t xml:space="preserve">Почта: ei.che@graft.su  Евгений Челпановский </t>
  </si>
  <si>
    <t>Почта: av.tereshin@graft.su  Андрей Терешин</t>
  </si>
  <si>
    <t>г. Санкт-Петербург, ул. Мебельная 12к1, лит.А</t>
  </si>
  <si>
    <t>Фурнитура для межкомнатных стеклянных дверей</t>
  </si>
  <si>
    <t>Раздвижные системы</t>
  </si>
  <si>
    <t>Ручки для стеклянных дверей</t>
  </si>
  <si>
    <t>Содержание (кликабельно):</t>
  </si>
  <si>
    <t>Назад в содержание</t>
  </si>
  <si>
    <r>
      <t xml:space="preserve">HAG 40 </t>
    </r>
    <r>
      <rPr>
        <sz val="8"/>
        <color theme="1"/>
        <rFont val="Calibri"/>
        <family val="2"/>
        <charset val="204"/>
        <scheme val="minor"/>
      </rPr>
      <t>профиль в сборе без крышек</t>
    </r>
  </si>
  <si>
    <t>Петли для душевых кабин (Цинк 4)</t>
  </si>
  <si>
    <r>
      <rPr>
        <b/>
        <sz val="11"/>
        <color theme="1"/>
        <rFont val="Calibri"/>
        <family val="2"/>
        <charset val="204"/>
        <scheme val="minor"/>
      </rPr>
      <t>Комплект S</t>
    </r>
    <r>
      <rPr>
        <sz val="11"/>
        <color theme="1"/>
        <rFont val="Calibri"/>
        <family val="2"/>
        <charset val="204"/>
        <scheme val="minor"/>
      </rPr>
      <t xml:space="preserve"> с ключевой вставкой</t>
    </r>
  </si>
  <si>
    <r>
      <rPr>
        <b/>
        <sz val="11"/>
        <color theme="1"/>
        <rFont val="Calibri"/>
        <family val="2"/>
        <charset val="204"/>
        <scheme val="minor"/>
      </rPr>
      <t>Комплект P</t>
    </r>
    <r>
      <rPr>
        <sz val="11"/>
        <color theme="1"/>
        <rFont val="Calibri"/>
        <family val="2"/>
        <charset val="204"/>
        <scheme val="minor"/>
      </rPr>
      <t xml:space="preserve"> с ключевой вставкой</t>
    </r>
  </si>
  <si>
    <t>ID-750RB</t>
  </si>
  <si>
    <t>ID-700SBL (на стекло)</t>
  </si>
  <si>
    <r>
      <t>TI-801Н</t>
    </r>
    <r>
      <rPr>
        <sz val="10"/>
        <color theme="1"/>
        <rFont val="Calibri"/>
        <family val="2"/>
        <charset val="204"/>
        <scheme val="minor"/>
      </rPr>
      <t xml:space="preserve"> (L-образная коробка (Титан)</t>
    </r>
  </si>
  <si>
    <t>L-6000mm</t>
  </si>
  <si>
    <r>
      <t xml:space="preserve">Опция - комплект синхро для Валенсии </t>
    </r>
    <r>
      <rPr>
        <b/>
        <sz val="11"/>
        <color rgb="FFFF0000"/>
        <rFont val="Calibri"/>
        <family val="2"/>
        <charset val="204"/>
        <scheme val="minor"/>
      </rPr>
      <t>(мягкий стопор исключается!)</t>
    </r>
  </si>
  <si>
    <t>П-обр. профиль 15*15*15*1,5 (L-3000mm)</t>
  </si>
  <si>
    <t>HAG SD-104 (крепление Валенсии на стекло)</t>
  </si>
  <si>
    <t xml:space="preserve"> Safe SA7800E</t>
  </si>
  <si>
    <t>L-3200mm</t>
  </si>
  <si>
    <t xml:space="preserve">Раздвижная система-гармошка Safe SA7800E на 4 подвижные створки (L-3200) </t>
  </si>
  <si>
    <r>
      <t xml:space="preserve">HAG-780 </t>
    </r>
    <r>
      <rPr>
        <sz val="9"/>
        <color theme="1"/>
        <rFont val="Calibri"/>
        <family val="2"/>
        <charset val="204"/>
        <scheme val="minor"/>
      </rPr>
      <t>штанга-штанга регул</t>
    </r>
  </si>
  <si>
    <t>HAG-791 (штанга прям)</t>
  </si>
  <si>
    <t>HAG-791A (штанга угловая)</t>
  </si>
  <si>
    <t>Петли для душевых кабин (нерж. AISI 304)</t>
  </si>
  <si>
    <t>HAG-101M (без фаски)</t>
  </si>
  <si>
    <t>HAG-103M (без фаски)</t>
  </si>
  <si>
    <t>HAG-102M (без фаски)</t>
  </si>
  <si>
    <r>
      <t>HAG-790</t>
    </r>
    <r>
      <rPr>
        <sz val="10"/>
        <color theme="1"/>
        <rFont val="Calibri"/>
        <family val="2"/>
        <charset val="204"/>
        <scheme val="minor"/>
      </rPr>
      <t xml:space="preserve"> (стена-штанга регул.)</t>
    </r>
  </si>
  <si>
    <t>HAG-101S (с фаской)</t>
  </si>
  <si>
    <t>HAG-102S (с фаской)</t>
  </si>
  <si>
    <t>HAG-103S (с фаской)</t>
  </si>
  <si>
    <r>
      <t xml:space="preserve">HAG-101AV </t>
    </r>
    <r>
      <rPr>
        <sz val="10"/>
        <color theme="1"/>
        <rFont val="Calibri"/>
        <family val="2"/>
        <charset val="204"/>
        <scheme val="minor"/>
      </rPr>
      <t>с доводчиком и регул</t>
    </r>
  </si>
  <si>
    <r>
      <t xml:space="preserve">HAG-103AV </t>
    </r>
    <r>
      <rPr>
        <sz val="10"/>
        <color theme="1"/>
        <rFont val="Calibri"/>
        <family val="2"/>
        <charset val="204"/>
        <scheme val="minor"/>
      </rPr>
      <t>с доводчиком и регул</t>
    </r>
  </si>
  <si>
    <t xml:space="preserve">Новинка </t>
  </si>
  <si>
    <t>Петли с подъемом (нерж. AISI 304)</t>
  </si>
  <si>
    <r>
      <t xml:space="preserve">HAG -313L </t>
    </r>
    <r>
      <rPr>
        <sz val="10"/>
        <color theme="1"/>
        <rFont val="Calibri"/>
        <family val="2"/>
        <charset val="204"/>
        <scheme val="minor"/>
      </rPr>
      <t>(стекло-стена, левая)</t>
    </r>
  </si>
  <si>
    <r>
      <t xml:space="preserve">HAG-313L </t>
    </r>
    <r>
      <rPr>
        <sz val="10"/>
        <color theme="1"/>
        <rFont val="Calibri"/>
        <family val="2"/>
        <charset val="204"/>
        <scheme val="minor"/>
      </rPr>
      <t>(стекло-стекло, левая)</t>
    </r>
  </si>
  <si>
    <r>
      <t>HAG -314R</t>
    </r>
    <r>
      <rPr>
        <sz val="10"/>
        <color theme="1"/>
        <rFont val="Calibri"/>
        <family val="2"/>
        <charset val="204"/>
        <scheme val="minor"/>
      </rPr>
      <t xml:space="preserve"> (стекло-стекло,правая)</t>
    </r>
  </si>
  <si>
    <r>
      <t xml:space="preserve">HAG-313R </t>
    </r>
    <r>
      <rPr>
        <sz val="10"/>
        <color theme="1"/>
        <rFont val="Calibri"/>
        <family val="2"/>
        <charset val="204"/>
        <scheme val="minor"/>
      </rPr>
      <t>(стекло-стена, правая)</t>
    </r>
  </si>
  <si>
    <t>Крепления для штанги для душевых кабин (латунь + нерж. )</t>
  </si>
  <si>
    <t>Петли без фиксации (нерж. AISI 304)</t>
  </si>
  <si>
    <t>PSS</t>
  </si>
  <si>
    <t>HAG -201S (стена-стекло)</t>
  </si>
  <si>
    <t>HAG -203S (стекло-стекло)</t>
  </si>
  <si>
    <t>HAG-530 стена-стекло</t>
  </si>
  <si>
    <t>HAG V-04 25*440*200</t>
  </si>
  <si>
    <t>HAG V-05</t>
  </si>
  <si>
    <t>Ручки для душевых кабин (нерж.)</t>
  </si>
  <si>
    <t>HAG T-702</t>
  </si>
  <si>
    <t>B-S-5 (угловая1 подв, 2 неподв створки)</t>
  </si>
  <si>
    <t xml:space="preserve">Описание и состав комплекта:
1. Раздвижная система под 90 градусов для  1ой подвижной и 2х неподвижных створок.
2. Уплотнители и коннекторы неподвижных створок в комплект не входят.
3. В комплекте трек, 1 пара кареткок, стопоры, коннекторы для трека, коннекторы для боковых неподвижных створок, направляющие для дверей, 2 круглых ручек. 
4. Длина трека - 2500мм, трек из нерж хром трубы 30*10
</t>
  </si>
  <si>
    <t>B-S-2 (без трубы)</t>
  </si>
  <si>
    <t>Труба  30*10 (Китай)</t>
  </si>
  <si>
    <t>Труба  30*10 (Россия)</t>
  </si>
  <si>
    <t>2000мм</t>
  </si>
  <si>
    <t>Характ-ки</t>
  </si>
  <si>
    <t>HAG BS-430 (труба-стекло)</t>
  </si>
  <si>
    <t>CP/ SNP</t>
  </si>
  <si>
    <t xml:space="preserve">CP/SNP </t>
  </si>
  <si>
    <t>HAG 40 029 (декоративная крышка)</t>
  </si>
  <si>
    <t>BN-SS, ANB (алюминий, L-3000)</t>
  </si>
  <si>
    <t>SSS (нерж сталь, L-3000)</t>
  </si>
  <si>
    <t>AL-сырой (L-3000)</t>
  </si>
  <si>
    <t>HAG 40 (в сборе, L-3000)</t>
  </si>
  <si>
    <t>HAG FS-660 доводчик (Тайвань)</t>
  </si>
  <si>
    <t>HAG FS-670 доводчик (Китай)</t>
  </si>
  <si>
    <t>HAG PF-07  угловой коннектор</t>
  </si>
  <si>
    <r>
      <t xml:space="preserve">HAG PF-07А </t>
    </r>
    <r>
      <rPr>
        <sz val="9"/>
        <color theme="1"/>
        <rFont val="Calibri"/>
        <family val="2"/>
        <charset val="204"/>
        <scheme val="minor"/>
      </rPr>
      <t>угл. Коннектор со стопором</t>
    </r>
  </si>
  <si>
    <t>HAG PF-13 кон-р-стекло-стекло</t>
  </si>
  <si>
    <t>HAG PF-04F кон-р-стена-стекло</t>
  </si>
  <si>
    <t>HAG ID-1000 (2 петли, 120кг)</t>
  </si>
  <si>
    <t>HAG ID-1001С (2 петли, 120кг)</t>
  </si>
  <si>
    <t>HAG ID-1100 (2 петли, 100кг)</t>
  </si>
  <si>
    <t>HAG ID-1100С (2 петли, 100кг)</t>
  </si>
  <si>
    <r>
      <t xml:space="preserve">HAG PF-01D </t>
    </r>
    <r>
      <rPr>
        <sz val="10"/>
        <color theme="1"/>
        <rFont val="Calibri"/>
        <family val="2"/>
        <charset val="204"/>
        <scheme val="minor"/>
      </rPr>
      <t>(ниж. Петля с доводчиком)</t>
    </r>
  </si>
  <si>
    <r>
      <t xml:space="preserve">HAG PF-02D </t>
    </r>
    <r>
      <rPr>
        <sz val="9"/>
        <color theme="1"/>
        <rFont val="Calibri"/>
        <family val="2"/>
        <charset val="204"/>
        <scheme val="minor"/>
      </rPr>
      <t>(верх. Петля без доводчика)</t>
    </r>
  </si>
  <si>
    <t>Комплект стеклянного козырька HAG без тяг, макс вес 100кг</t>
  </si>
  <si>
    <t xml:space="preserve">Кол-во </t>
  </si>
  <si>
    <t>2шт</t>
  </si>
  <si>
    <t>Комплект стеклянного козырька HAG</t>
  </si>
  <si>
    <t>Тяга</t>
  </si>
  <si>
    <t>до 2000мм</t>
  </si>
  <si>
    <t>Изображение</t>
  </si>
  <si>
    <t>ПРАЙС ЛИСТ фурнитуры для стекла HAG 2018</t>
  </si>
  <si>
    <t>HAG 9A</t>
  </si>
  <si>
    <t>HAG 9B регулируемое</t>
  </si>
  <si>
    <t>HAG 9С регулируемое</t>
  </si>
  <si>
    <t>Точечные крепления под 8-12мм стекло с зенковкой</t>
  </si>
  <si>
    <r>
      <t>ID-509D</t>
    </r>
    <r>
      <rPr>
        <sz val="9"/>
        <color rgb="FFFF0000"/>
        <rFont val="Calibri"/>
        <family val="2"/>
        <charset val="204"/>
        <scheme val="minor"/>
      </rPr>
      <t xml:space="preserve"> (петля с доводчиком)</t>
    </r>
  </si>
  <si>
    <t>Труба зеркальная 18*1,5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</si>
</sst>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₽_-;\-* #,##0.00\ _₽_-;_-* &quot;-&quot;??\ _₽_-;_-@_-"/>
    <numFmt numFmtId="164" formatCode="0.0"/>
    <numFmt numFmtId="165" formatCode="_-* #,##0\ _₽_-;\-* #,##0\ _₽_-;_-* &quot;-&quot;??\ _₽_-;_-@_-"/>
  </numFmts>
  <fonts count="22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</font>
    <font>
      <b/>
      <sz val="7"/>
      <color theme="1"/>
      <name val="Times New Roman"/>
      <family val="1"/>
      <charset val="204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6"/>
      <color theme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0" fillId="0" borderId="0" applyNumberFormat="0" applyFill="0" applyBorder="0" applyAlignment="0" applyProtection="0"/>
    <xf numFmtId="43" fontId="19" fillId="0" borderId="0" applyFont="0" applyFill="0" applyBorder="0" applyAlignment="0" applyProtection="0"/>
  </cellStyleXfs>
  <cellXfs count="255">
    <xf numFmtId="0" fontId="0" fillId="0" borderId="0" xfId="0"/>
    <xf numFmtId="0" fontId="1" fillId="0" borderId="0" xfId="0" applyFont="1"/>
    <xf numFmtId="0" fontId="0" fillId="0" borderId="1" xfId="0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49" fontId="0" fillId="0" borderId="0" xfId="0" applyNumberFormat="1"/>
    <xf numFmtId="0" fontId="0" fillId="0" borderId="7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 indent="5"/>
    </xf>
    <xf numFmtId="0" fontId="9" fillId="0" borderId="0" xfId="0" applyFont="1" applyAlignment="1">
      <alignment horizontal="left" vertical="center"/>
    </xf>
    <xf numFmtId="0" fontId="0" fillId="5" borderId="0" xfId="0" applyFill="1"/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0" xfId="0" applyFill="1" applyBorder="1" applyAlignment="1"/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164" fontId="0" fillId="0" borderId="0" xfId="0" applyNumberFormat="1" applyFill="1" applyBorder="1" applyAlignment="1">
      <alignment vertical="center"/>
    </xf>
    <xf numFmtId="0" fontId="1" fillId="0" borderId="0" xfId="0" applyFont="1" applyFill="1" applyBorder="1" applyAlignment="1"/>
    <xf numFmtId="0" fontId="13" fillId="0" borderId="0" xfId="0" applyFont="1"/>
    <xf numFmtId="0" fontId="14" fillId="0" borderId="0" xfId="0" applyFont="1"/>
    <xf numFmtId="0" fontId="0" fillId="11" borderId="0" xfId="0" applyFont="1" applyFill="1" applyBorder="1" applyAlignment="1">
      <alignment vertical="center"/>
    </xf>
    <xf numFmtId="0" fontId="15" fillId="0" borderId="0" xfId="1" applyFont="1"/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164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ill="1"/>
    <xf numFmtId="0" fontId="0" fillId="12" borderId="0" xfId="0" applyFill="1"/>
    <xf numFmtId="0" fontId="0" fillId="0" borderId="0" xfId="0" applyBorder="1"/>
    <xf numFmtId="0" fontId="0" fillId="0" borderId="1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" fillId="0" borderId="0" xfId="0" applyFont="1" applyFill="1"/>
    <xf numFmtId="0" fontId="21" fillId="0" borderId="0" xfId="0" applyFont="1"/>
    <xf numFmtId="0" fontId="20" fillId="0" borderId="0" xfId="0" applyFont="1"/>
    <xf numFmtId="49" fontId="21" fillId="0" borderId="0" xfId="0" applyNumberFormat="1" applyFont="1"/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165" fontId="0" fillId="0" borderId="37" xfId="2" applyNumberFormat="1" applyFont="1" applyBorder="1" applyAlignment="1">
      <alignment horizontal="center" vertical="center"/>
    </xf>
    <xf numFmtId="165" fontId="21" fillId="0" borderId="8" xfId="2" applyNumberFormat="1" applyFont="1" applyBorder="1" applyAlignment="1">
      <alignment horizontal="center" vertical="center"/>
    </xf>
    <xf numFmtId="165" fontId="0" fillId="0" borderId="38" xfId="2" applyNumberFormat="1" applyFont="1" applyBorder="1" applyAlignment="1">
      <alignment horizontal="center" vertical="center"/>
    </xf>
    <xf numFmtId="165" fontId="21" fillId="0" borderId="10" xfId="2" applyNumberFormat="1" applyFont="1" applyBorder="1" applyAlignment="1">
      <alignment horizontal="center" vertical="center"/>
    </xf>
    <xf numFmtId="165" fontId="0" fillId="0" borderId="39" xfId="2" applyNumberFormat="1" applyFont="1" applyBorder="1" applyAlignment="1">
      <alignment horizontal="center" vertical="center"/>
    </xf>
    <xf numFmtId="165" fontId="21" fillId="0" borderId="12" xfId="2" applyNumberFormat="1" applyFont="1" applyBorder="1" applyAlignment="1">
      <alignment horizontal="center" vertical="center"/>
    </xf>
    <xf numFmtId="165" fontId="21" fillId="0" borderId="13" xfId="2" applyNumberFormat="1" applyFont="1" applyBorder="1" applyAlignment="1">
      <alignment horizontal="center" vertical="center"/>
    </xf>
    <xf numFmtId="165" fontId="21" fillId="0" borderId="7" xfId="2" applyNumberFormat="1" applyFont="1" applyBorder="1" applyAlignment="1">
      <alignment horizontal="center" vertical="center"/>
    </xf>
    <xf numFmtId="165" fontId="21" fillId="0" borderId="1" xfId="2" applyNumberFormat="1" applyFont="1" applyBorder="1" applyAlignment="1">
      <alignment horizontal="center" vertical="center"/>
    </xf>
    <xf numFmtId="165" fontId="0" fillId="0" borderId="1" xfId="2" applyNumberFormat="1" applyFont="1" applyBorder="1" applyAlignment="1">
      <alignment horizontal="center" vertical="center"/>
    </xf>
    <xf numFmtId="165" fontId="0" fillId="0" borderId="7" xfId="2" applyNumberFormat="1" applyFont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1" fillId="11" borderId="0" xfId="0" applyFont="1" applyFill="1" applyBorder="1" applyAlignment="1">
      <alignment horizontal="left"/>
    </xf>
    <xf numFmtId="0" fontId="0" fillId="11" borderId="0" xfId="0" applyFill="1" applyBorder="1" applyAlignment="1">
      <alignment horizontal="center" vertical="center" wrapText="1"/>
    </xf>
    <xf numFmtId="0" fontId="0" fillId="11" borderId="0" xfId="0" applyFill="1" applyBorder="1" applyAlignment="1">
      <alignment horizontal="center" vertical="center"/>
    </xf>
    <xf numFmtId="164" fontId="0" fillId="11" borderId="0" xfId="0" applyNumberFormat="1" applyFill="1" applyBorder="1" applyAlignment="1">
      <alignment horizontal="center" vertical="center"/>
    </xf>
    <xf numFmtId="0" fontId="0" fillId="11" borderId="29" xfId="0" applyFill="1" applyBorder="1" applyAlignment="1">
      <alignment horizontal="center"/>
    </xf>
    <xf numFmtId="0" fontId="0" fillId="11" borderId="26" xfId="0" applyFill="1" applyBorder="1" applyAlignment="1">
      <alignment horizontal="center"/>
    </xf>
    <xf numFmtId="0" fontId="0" fillId="11" borderId="8" xfId="0" applyFill="1" applyBorder="1" applyAlignment="1">
      <alignment horizontal="center"/>
    </xf>
    <xf numFmtId="0" fontId="0" fillId="11" borderId="30" xfId="0" applyFill="1" applyBorder="1" applyAlignment="1">
      <alignment horizontal="center"/>
    </xf>
    <xf numFmtId="0" fontId="0" fillId="11" borderId="27" xfId="0" applyFill="1" applyBorder="1" applyAlignment="1">
      <alignment horizontal="center"/>
    </xf>
    <xf numFmtId="0" fontId="0" fillId="11" borderId="10" xfId="0" applyFill="1" applyBorder="1" applyAlignment="1">
      <alignment horizontal="center"/>
    </xf>
    <xf numFmtId="0" fontId="0" fillId="11" borderId="31" xfId="0" applyFill="1" applyBorder="1" applyAlignment="1">
      <alignment horizontal="center"/>
    </xf>
    <xf numFmtId="0" fontId="0" fillId="11" borderId="28" xfId="0" applyFill="1" applyBorder="1" applyAlignment="1">
      <alignment horizontal="center"/>
    </xf>
    <xf numFmtId="0" fontId="0" fillId="11" borderId="13" xfId="0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0" fillId="0" borderId="0" xfId="1"/>
    <xf numFmtId="165" fontId="0" fillId="0" borderId="7" xfId="2" applyNumberFormat="1" applyFont="1" applyFill="1" applyBorder="1" applyAlignment="1">
      <alignment horizontal="center"/>
    </xf>
    <xf numFmtId="165" fontId="0" fillId="0" borderId="8" xfId="2" applyNumberFormat="1" applyFont="1" applyFill="1" applyBorder="1" applyAlignment="1">
      <alignment horizontal="center"/>
    </xf>
    <xf numFmtId="165" fontId="0" fillId="0" borderId="1" xfId="2" applyNumberFormat="1" applyFont="1" applyFill="1" applyBorder="1" applyAlignment="1">
      <alignment horizontal="center"/>
    </xf>
    <xf numFmtId="165" fontId="0" fillId="0" borderId="10" xfId="2" applyNumberFormat="1" applyFont="1" applyFill="1" applyBorder="1" applyAlignment="1">
      <alignment horizontal="center"/>
    </xf>
    <xf numFmtId="165" fontId="0" fillId="0" borderId="12" xfId="2" applyNumberFormat="1" applyFont="1" applyFill="1" applyBorder="1" applyAlignment="1">
      <alignment horizontal="center"/>
    </xf>
    <xf numFmtId="165" fontId="0" fillId="0" borderId="13" xfId="2" applyNumberFormat="1" applyFont="1" applyFill="1" applyBorder="1" applyAlignment="1">
      <alignment horizontal="center"/>
    </xf>
    <xf numFmtId="165" fontId="20" fillId="0" borderId="0" xfId="2" applyNumberFormat="1" applyFont="1"/>
    <xf numFmtId="165" fontId="0" fillId="0" borderId="0" xfId="2" applyNumberFormat="1" applyFont="1" applyAlignment="1">
      <alignment horizontal="center"/>
    </xf>
    <xf numFmtId="165" fontId="0" fillId="0" borderId="0" xfId="2" applyNumberFormat="1" applyFont="1"/>
    <xf numFmtId="165" fontId="0" fillId="0" borderId="0" xfId="2" applyNumberFormat="1" applyFont="1" applyFill="1"/>
    <xf numFmtId="165" fontId="0" fillId="0" borderId="12" xfId="2" applyNumberFormat="1" applyFont="1" applyBorder="1" applyAlignment="1">
      <alignment horizontal="center" vertical="center"/>
    </xf>
    <xf numFmtId="165" fontId="0" fillId="0" borderId="8" xfId="2" applyNumberFormat="1" applyFont="1" applyBorder="1" applyAlignment="1">
      <alignment horizontal="center" vertical="center"/>
    </xf>
    <xf numFmtId="165" fontId="0" fillId="0" borderId="10" xfId="2" applyNumberFormat="1" applyFont="1" applyBorder="1" applyAlignment="1">
      <alignment horizontal="center" vertical="center"/>
    </xf>
    <xf numFmtId="165" fontId="0" fillId="0" borderId="13" xfId="2" applyNumberFormat="1" applyFont="1" applyBorder="1" applyAlignment="1">
      <alignment horizontal="center" vertical="center"/>
    </xf>
    <xf numFmtId="0" fontId="0" fillId="0" borderId="9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164" fontId="0" fillId="11" borderId="1" xfId="0" applyNumberFormat="1" applyFill="1" applyBorder="1" applyAlignment="1">
      <alignment horizontal="center" vertical="center"/>
    </xf>
    <xf numFmtId="164" fontId="0" fillId="11" borderId="12" xfId="0" applyNumberFormat="1" applyFill="1" applyBorder="1" applyAlignment="1">
      <alignment horizontal="center" vertical="center"/>
    </xf>
    <xf numFmtId="164" fontId="0" fillId="11" borderId="10" xfId="0" applyNumberFormat="1" applyFill="1" applyBorder="1" applyAlignment="1">
      <alignment horizontal="center" vertical="center"/>
    </xf>
    <xf numFmtId="164" fontId="0" fillId="11" borderId="13" xfId="0" applyNumberFormat="1" applyFill="1" applyBorder="1" applyAlignment="1">
      <alignment horizontal="center" vertical="center"/>
    </xf>
    <xf numFmtId="0" fontId="0" fillId="0" borderId="6" xfId="0" applyFill="1" applyBorder="1" applyAlignment="1">
      <alignment horizontal="center"/>
    </xf>
    <xf numFmtId="0" fontId="0" fillId="0" borderId="7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/>
    </xf>
    <xf numFmtId="164" fontId="0" fillId="11" borderId="7" xfId="0" applyNumberFormat="1" applyFill="1" applyBorder="1" applyAlignment="1">
      <alignment horizontal="center" vertical="center"/>
    </xf>
    <xf numFmtId="164" fontId="0" fillId="11" borderId="8" xfId="0" applyNumberFormat="1" applyFill="1" applyBorder="1" applyAlignment="1">
      <alignment horizontal="center" vertical="center"/>
    </xf>
    <xf numFmtId="165" fontId="0" fillId="0" borderId="8" xfId="2" applyNumberFormat="1" applyFont="1" applyFill="1" applyBorder="1" applyAlignment="1">
      <alignment horizontal="center" vertical="center"/>
    </xf>
    <xf numFmtId="165" fontId="0" fillId="0" borderId="10" xfId="2" applyNumberFormat="1" applyFont="1" applyFill="1" applyBorder="1" applyAlignment="1">
      <alignment horizontal="center" vertical="center"/>
    </xf>
    <xf numFmtId="0" fontId="0" fillId="11" borderId="9" xfId="0" applyFill="1" applyBorder="1" applyAlignment="1">
      <alignment horizontal="center"/>
    </xf>
    <xf numFmtId="0" fontId="0" fillId="11" borderId="11" xfId="0" applyFill="1" applyBorder="1" applyAlignment="1">
      <alignment horizontal="center"/>
    </xf>
    <xf numFmtId="0" fontId="0" fillId="11" borderId="1" xfId="0" applyFill="1" applyBorder="1" applyAlignment="1">
      <alignment horizontal="center" vertical="center" wrapText="1"/>
    </xf>
    <xf numFmtId="0" fontId="0" fillId="11" borderId="12" xfId="0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/>
    </xf>
    <xf numFmtId="0" fontId="0" fillId="11" borderId="12" xfId="0" applyFill="1" applyBorder="1" applyAlignment="1">
      <alignment horizontal="center" vertical="center"/>
    </xf>
    <xf numFmtId="165" fontId="0" fillId="11" borderId="1" xfId="2" applyNumberFormat="1" applyFont="1" applyFill="1" applyBorder="1" applyAlignment="1">
      <alignment horizontal="center" vertical="center"/>
    </xf>
    <xf numFmtId="165" fontId="0" fillId="11" borderId="12" xfId="2" applyNumberFormat="1" applyFont="1" applyFill="1" applyBorder="1" applyAlignment="1">
      <alignment horizontal="center" vertical="center"/>
    </xf>
    <xf numFmtId="165" fontId="0" fillId="11" borderId="10" xfId="2" applyNumberFormat="1" applyFont="1" applyFill="1" applyBorder="1" applyAlignment="1">
      <alignment horizontal="center" vertical="center"/>
    </xf>
    <xf numFmtId="165" fontId="0" fillId="11" borderId="13" xfId="2" applyNumberFormat="1" applyFont="1" applyFill="1" applyBorder="1" applyAlignment="1">
      <alignment horizontal="center" vertical="center"/>
    </xf>
    <xf numFmtId="0" fontId="0" fillId="11" borderId="6" xfId="0" applyFill="1" applyBorder="1" applyAlignment="1">
      <alignment horizontal="center"/>
    </xf>
    <xf numFmtId="0" fontId="0" fillId="11" borderId="7" xfId="0" applyFill="1" applyBorder="1" applyAlignment="1">
      <alignment horizontal="center" vertical="center" wrapText="1"/>
    </xf>
    <xf numFmtId="0" fontId="0" fillId="11" borderId="7" xfId="0" applyFill="1" applyBorder="1" applyAlignment="1">
      <alignment horizontal="center" vertical="center"/>
    </xf>
    <xf numFmtId="165" fontId="0" fillId="11" borderId="7" xfId="2" applyNumberFormat="1" applyFont="1" applyFill="1" applyBorder="1" applyAlignment="1">
      <alignment horizontal="center" vertical="center"/>
    </xf>
    <xf numFmtId="165" fontId="0" fillId="11" borderId="8" xfId="2" applyNumberFormat="1" applyFont="1" applyFill="1" applyBorder="1" applyAlignment="1">
      <alignment horizontal="center" vertical="center"/>
    </xf>
    <xf numFmtId="165" fontId="0" fillId="0" borderId="1" xfId="2" applyNumberFormat="1" applyFont="1" applyFill="1" applyBorder="1" applyAlignment="1">
      <alignment horizontal="center" vertical="center"/>
    </xf>
    <xf numFmtId="165" fontId="0" fillId="0" borderId="12" xfId="2" applyNumberFormat="1" applyFont="1" applyFill="1" applyBorder="1" applyAlignment="1">
      <alignment horizontal="center" vertical="center"/>
    </xf>
    <xf numFmtId="165" fontId="0" fillId="0" borderId="13" xfId="2" applyNumberFormat="1" applyFont="1" applyFill="1" applyBorder="1" applyAlignment="1">
      <alignment horizontal="center" vertical="center"/>
    </xf>
    <xf numFmtId="0" fontId="11" fillId="0" borderId="22" xfId="0" applyFont="1" applyBorder="1" applyAlignment="1">
      <alignment horizontal="left" vertical="top" wrapText="1"/>
    </xf>
    <xf numFmtId="0" fontId="11" fillId="0" borderId="0" xfId="0" applyFont="1" applyBorder="1" applyAlignment="1">
      <alignment horizontal="left" vertical="top" wrapText="1"/>
    </xf>
    <xf numFmtId="165" fontId="0" fillId="0" borderId="7" xfId="2" applyNumberFormat="1" applyFont="1" applyFill="1" applyBorder="1" applyAlignment="1">
      <alignment horizontal="center" vertical="center"/>
    </xf>
    <xf numFmtId="0" fontId="0" fillId="5" borderId="0" xfId="0" applyFill="1" applyAlignment="1">
      <alignment horizontal="center"/>
    </xf>
    <xf numFmtId="0" fontId="4" fillId="6" borderId="0" xfId="0" applyFont="1" applyFill="1" applyBorder="1" applyAlignment="1">
      <alignment horizontal="center" vertical="center"/>
    </xf>
    <xf numFmtId="0" fontId="1" fillId="0" borderId="34" xfId="0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36" xfId="0" applyFont="1" applyFill="1" applyBorder="1" applyAlignment="1">
      <alignment horizontal="center" vertical="center" wrapText="1"/>
    </xf>
    <xf numFmtId="0" fontId="1" fillId="0" borderId="40" xfId="0" applyFont="1" applyFill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41" xfId="0" applyFont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21" fillId="0" borderId="43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6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1" xfId="0" applyFill="1" applyBorder="1" applyAlignment="1">
      <alignment horizontal="center" vertical="top" wrapText="1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21" fillId="0" borderId="7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1" fillId="0" borderId="34" xfId="0" applyFont="1" applyFill="1" applyBorder="1" applyAlignment="1">
      <alignment horizontal="center" vertical="top" wrapText="1"/>
    </xf>
    <xf numFmtId="0" fontId="1" fillId="0" borderId="22" xfId="0" applyFont="1" applyFill="1" applyBorder="1" applyAlignment="1">
      <alignment horizontal="center" vertical="top" wrapText="1"/>
    </xf>
    <xf numFmtId="0" fontId="1" fillId="0" borderId="35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0" fontId="1" fillId="0" borderId="36" xfId="0" applyFont="1" applyFill="1" applyBorder="1" applyAlignment="1">
      <alignment horizontal="center" vertical="top" wrapText="1"/>
    </xf>
    <xf numFmtId="0" fontId="1" fillId="0" borderId="40" xfId="0" applyFont="1" applyFill="1" applyBorder="1" applyAlignment="1">
      <alignment horizontal="center" vertical="top" wrapText="1"/>
    </xf>
    <xf numFmtId="0" fontId="0" fillId="0" borderId="33" xfId="0" applyFill="1" applyBorder="1" applyAlignment="1">
      <alignment horizontal="center"/>
    </xf>
    <xf numFmtId="0" fontId="0" fillId="0" borderId="4" xfId="0" applyFill="1" applyBorder="1" applyAlignment="1">
      <alignment horizontal="center" vertical="top" wrapText="1"/>
    </xf>
    <xf numFmtId="0" fontId="0" fillId="0" borderId="12" xfId="0" applyFill="1" applyBorder="1" applyAlignment="1">
      <alignment horizontal="center" vertical="top" wrapText="1"/>
    </xf>
    <xf numFmtId="0" fontId="0" fillId="0" borderId="3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16" fillId="0" borderId="0" xfId="1" applyFont="1" applyAlignment="1">
      <alignment horizontal="right"/>
    </xf>
    <xf numFmtId="0" fontId="12" fillId="10" borderId="0" xfId="0" applyFont="1" applyFill="1" applyBorder="1" applyAlignment="1">
      <alignment horizontal="center" vertical="center"/>
    </xf>
    <xf numFmtId="0" fontId="3" fillId="10" borderId="0" xfId="0" applyFont="1" applyFill="1" applyBorder="1" applyAlignment="1">
      <alignment horizontal="center" vertical="center"/>
    </xf>
    <xf numFmtId="0" fontId="0" fillId="11" borderId="8" xfId="0" applyFill="1" applyBorder="1" applyAlignment="1">
      <alignment horizontal="center" vertical="center"/>
    </xf>
    <xf numFmtId="0" fontId="0" fillId="11" borderId="10" xfId="0" applyFill="1" applyBorder="1" applyAlignment="1">
      <alignment horizontal="center" vertical="center"/>
    </xf>
    <xf numFmtId="0" fontId="0" fillId="11" borderId="13" xfId="0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/>
    </xf>
    <xf numFmtId="0" fontId="0" fillId="0" borderId="32" xfId="0" applyBorder="1" applyAlignment="1">
      <alignment horizontal="center"/>
    </xf>
    <xf numFmtId="0" fontId="1" fillId="0" borderId="7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/>
    </xf>
    <xf numFmtId="3" fontId="0" fillId="0" borderId="19" xfId="0" applyNumberFormat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left" vertical="top"/>
    </xf>
    <xf numFmtId="0" fontId="11" fillId="0" borderId="0" xfId="0" applyFont="1" applyAlignment="1">
      <alignment horizontal="left" vertical="top"/>
    </xf>
    <xf numFmtId="0" fontId="0" fillId="11" borderId="14" xfId="0" applyFill="1" applyBorder="1" applyAlignment="1">
      <alignment horizontal="center" vertical="center"/>
    </xf>
    <xf numFmtId="0" fontId="0" fillId="11" borderId="3" xfId="0" applyFill="1" applyBorder="1" applyAlignment="1">
      <alignment horizontal="center" vertical="center"/>
    </xf>
    <xf numFmtId="0" fontId="0" fillId="11" borderId="15" xfId="0" applyFill="1" applyBorder="1" applyAlignment="1">
      <alignment horizontal="center" vertical="center"/>
    </xf>
    <xf numFmtId="0" fontId="0" fillId="11" borderId="19" xfId="0" applyFill="1" applyBorder="1" applyAlignment="1">
      <alignment horizontal="center" vertical="center"/>
    </xf>
    <xf numFmtId="0" fontId="0" fillId="11" borderId="20" xfId="0" applyFill="1" applyBorder="1" applyAlignment="1">
      <alignment horizontal="center" vertical="center"/>
    </xf>
    <xf numFmtId="0" fontId="0" fillId="11" borderId="21" xfId="0" applyFill="1" applyBorder="1" applyAlignment="1">
      <alignment horizontal="center" vertical="center"/>
    </xf>
    <xf numFmtId="0" fontId="4" fillId="8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" fillId="5" borderId="0" xfId="0" applyFont="1" applyFill="1" applyBorder="1" applyAlignment="1">
      <alignment horizontal="center" vertical="center"/>
    </xf>
    <xf numFmtId="0" fontId="12" fillId="9" borderId="0" xfId="0" applyFont="1" applyFill="1" applyBorder="1" applyAlignment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0" fontId="0" fillId="11" borderId="2" xfId="0" applyFill="1" applyBorder="1" applyAlignment="1">
      <alignment horizontal="center" vertical="center"/>
    </xf>
    <xf numFmtId="0" fontId="0" fillId="11" borderId="4" xfId="0" applyFill="1" applyBorder="1" applyAlignment="1">
      <alignment horizontal="center" vertical="center"/>
    </xf>
    <xf numFmtId="164" fontId="0" fillId="0" borderId="14" xfId="0" applyNumberFormat="1" applyFill="1" applyBorder="1" applyAlignment="1">
      <alignment horizontal="center" vertical="center"/>
    </xf>
    <xf numFmtId="164" fontId="0" fillId="0" borderId="3" xfId="0" applyNumberFormat="1" applyFill="1" applyBorder="1" applyAlignment="1">
      <alignment horizontal="center" vertical="center"/>
    </xf>
    <xf numFmtId="164" fontId="0" fillId="0" borderId="15" xfId="0" applyNumberFormat="1" applyFill="1" applyBorder="1" applyAlignment="1">
      <alignment horizontal="center" vertical="center"/>
    </xf>
    <xf numFmtId="164" fontId="0" fillId="0" borderId="19" xfId="0" applyNumberFormat="1" applyFill="1" applyBorder="1" applyAlignment="1">
      <alignment horizontal="center" vertical="center"/>
    </xf>
    <xf numFmtId="164" fontId="0" fillId="0" borderId="20" xfId="0" applyNumberFormat="1" applyFill="1" applyBorder="1" applyAlignment="1">
      <alignment horizontal="center" vertical="center"/>
    </xf>
    <xf numFmtId="164" fontId="0" fillId="0" borderId="21" xfId="0" applyNumberForma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</cellXfs>
  <cellStyles count="3">
    <cellStyle name="Гиперссылка" xfId="1" builtinId="8"/>
    <cellStyle name="Обычный" xfId="0" builtinId="0"/>
    <cellStyle name="Финансовый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1">
    <xsd:schema xmlns:xsd="http://www.w3.org/2001/XMLSchema" xmlns="">
      <xsd:element nillable="true" name="ValCurs">
        <xsd:complexType>
          <xsd:sequence minOccurs="0">
            <xsd:element minOccurs="0" maxOccurs="unbounded" nillable="true" name="Valute" form="unqualified">
              <xsd:complexType>
                <xsd:sequence minOccurs="0">
                  <xsd:element minOccurs="0" nillable="true" type="xsd:integer" name="NumCode" form="unqualified"/>
                  <xsd:element minOccurs="0" nillable="true" type="xsd:string" name="CharCode" form="unqualified"/>
                  <xsd:element minOccurs="0" nillable="true" type="xsd:integer" name="Nominal" form="unqualified"/>
                  <xsd:element minOccurs="0" nillable="true" type="xsd:string" name="Name" form="unqualified"/>
                  <xsd:element minOccurs="0" nillable="true" type="xsd:string" name="Value" form="unqualified"/>
                </xsd:sequence>
                <xsd:attribute name="ID" form="unqualified" type="xsd:string"/>
              </xsd:complexType>
            </xsd:element>
          </xsd:sequence>
          <xsd:attribute name="Date" form="unqualified" type="xsd:string"/>
          <xsd:attribute name="name" form="unqualified" type="xsd:string"/>
        </xsd:complexType>
      </xsd:element>
    </xsd:schema>
  </Schema>
  <Map ID="1" Name="ValCurs_карта" RootElement="ValCurs" SchemaID="Schema1" ShowImportExportValidationErrors="false" AutoFit="true" Append="false" PreserveSortAFLayout="true" PreserveFormat="true">
    <DataBinding FileBinding="true" ConnectionID="1" DataBindingLoadMode="1"/>
  </Map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xmlMaps" Target="xmlMap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07.jpeg"/><Relationship Id="rId21" Type="http://schemas.openxmlformats.org/officeDocument/2006/relationships/image" Target="../media/image20.png"/><Relationship Id="rId42" Type="http://schemas.openxmlformats.org/officeDocument/2006/relationships/image" Target="../media/image41.png"/><Relationship Id="rId63" Type="http://schemas.openxmlformats.org/officeDocument/2006/relationships/image" Target="../media/image61.jpeg"/><Relationship Id="rId84" Type="http://schemas.openxmlformats.org/officeDocument/2006/relationships/image" Target="../media/image76.png"/><Relationship Id="rId138" Type="http://schemas.openxmlformats.org/officeDocument/2006/relationships/image" Target="../media/image127.png"/><Relationship Id="rId159" Type="http://schemas.openxmlformats.org/officeDocument/2006/relationships/image" Target="../media/image147.png"/><Relationship Id="rId170" Type="http://schemas.openxmlformats.org/officeDocument/2006/relationships/image" Target="../media/image156.jpeg"/><Relationship Id="rId107" Type="http://schemas.openxmlformats.org/officeDocument/2006/relationships/image" Target="../media/image97.jpeg"/><Relationship Id="rId11" Type="http://schemas.openxmlformats.org/officeDocument/2006/relationships/image" Target="../media/image11.jpeg"/><Relationship Id="rId32" Type="http://schemas.openxmlformats.org/officeDocument/2006/relationships/image" Target="../media/image31.jpeg"/><Relationship Id="rId53" Type="http://schemas.openxmlformats.org/officeDocument/2006/relationships/image" Target="../media/image51.jpeg"/><Relationship Id="rId74" Type="http://schemas.openxmlformats.org/officeDocument/2006/relationships/image" Target="../media/image71.png"/><Relationship Id="rId128" Type="http://schemas.openxmlformats.org/officeDocument/2006/relationships/image" Target="../media/image117.jpeg"/><Relationship Id="rId149" Type="http://schemas.openxmlformats.org/officeDocument/2006/relationships/image" Target="../media/image138.jpeg"/><Relationship Id="rId5" Type="http://schemas.openxmlformats.org/officeDocument/2006/relationships/image" Target="../media/image5.png"/><Relationship Id="rId95" Type="http://schemas.openxmlformats.org/officeDocument/2006/relationships/image" Target="../media/image85.png"/><Relationship Id="rId160" Type="http://schemas.openxmlformats.org/officeDocument/2006/relationships/image" Target="../media/image148.png"/><Relationship Id="rId181" Type="http://schemas.openxmlformats.org/officeDocument/2006/relationships/image" Target="../media/image166.png"/><Relationship Id="rId22" Type="http://schemas.openxmlformats.org/officeDocument/2006/relationships/image" Target="../media/image21.jpeg"/><Relationship Id="rId43" Type="http://schemas.openxmlformats.org/officeDocument/2006/relationships/image" Target="../media/image42.png"/><Relationship Id="rId64" Type="http://schemas.openxmlformats.org/officeDocument/2006/relationships/image" Target="../media/image62.jpeg"/><Relationship Id="rId118" Type="http://schemas.openxmlformats.org/officeDocument/2006/relationships/image" Target="../media/image108.png"/><Relationship Id="rId139" Type="http://schemas.openxmlformats.org/officeDocument/2006/relationships/image" Target="../media/image128.png"/><Relationship Id="rId85" Type="http://schemas.microsoft.com/office/2007/relationships/hdphoto" Target="../media/hdphoto9.wdp"/><Relationship Id="rId150" Type="http://schemas.openxmlformats.org/officeDocument/2006/relationships/image" Target="../media/image139.png"/><Relationship Id="rId171" Type="http://schemas.openxmlformats.org/officeDocument/2006/relationships/image" Target="../media/image157.png"/><Relationship Id="rId12" Type="http://schemas.openxmlformats.org/officeDocument/2006/relationships/image" Target="../media/image12.jpeg"/><Relationship Id="rId33" Type="http://schemas.openxmlformats.org/officeDocument/2006/relationships/image" Target="../media/image32.jpeg"/><Relationship Id="rId108" Type="http://schemas.openxmlformats.org/officeDocument/2006/relationships/image" Target="../media/image98.jpeg"/><Relationship Id="rId129" Type="http://schemas.openxmlformats.org/officeDocument/2006/relationships/image" Target="../media/image118.png"/><Relationship Id="rId54" Type="http://schemas.openxmlformats.org/officeDocument/2006/relationships/image" Target="../media/image52.jpeg"/><Relationship Id="rId75" Type="http://schemas.microsoft.com/office/2007/relationships/hdphoto" Target="../media/hdphoto4.wdp"/><Relationship Id="rId96" Type="http://schemas.openxmlformats.org/officeDocument/2006/relationships/image" Target="../media/image86.png"/><Relationship Id="rId140" Type="http://schemas.openxmlformats.org/officeDocument/2006/relationships/image" Target="../media/image129.png"/><Relationship Id="rId161" Type="http://schemas.openxmlformats.org/officeDocument/2006/relationships/image" Target="../media/image149.jpeg"/><Relationship Id="rId6" Type="http://schemas.openxmlformats.org/officeDocument/2006/relationships/image" Target="../media/image6.jpeg"/><Relationship Id="rId23" Type="http://schemas.openxmlformats.org/officeDocument/2006/relationships/image" Target="../media/image22.jpeg"/><Relationship Id="rId119" Type="http://schemas.openxmlformats.org/officeDocument/2006/relationships/image" Target="../media/image109.png"/><Relationship Id="rId44" Type="http://schemas.microsoft.com/office/2007/relationships/hdphoto" Target="../media/hdphoto2.wdp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microsoft.com/office/2007/relationships/hdphoto" Target="../media/hdphoto7.wdp"/><Relationship Id="rId86" Type="http://schemas.openxmlformats.org/officeDocument/2006/relationships/image" Target="../media/image77.png"/><Relationship Id="rId130" Type="http://schemas.openxmlformats.org/officeDocument/2006/relationships/image" Target="../media/image119.png"/><Relationship Id="rId135" Type="http://schemas.openxmlformats.org/officeDocument/2006/relationships/image" Target="../media/image124.png"/><Relationship Id="rId151" Type="http://schemas.microsoft.com/office/2007/relationships/hdphoto" Target="../media/hdphoto12.wdp"/><Relationship Id="rId156" Type="http://schemas.openxmlformats.org/officeDocument/2006/relationships/image" Target="../media/image144.png"/><Relationship Id="rId177" Type="http://schemas.microsoft.com/office/2007/relationships/hdphoto" Target="../media/hdphoto15.wdp"/><Relationship Id="rId172" Type="http://schemas.openxmlformats.org/officeDocument/2006/relationships/image" Target="../media/image158.png"/><Relationship Id="rId13" Type="http://schemas.openxmlformats.org/officeDocument/2006/relationships/image" Target="../media/image13.jpeg"/><Relationship Id="rId18" Type="http://schemas.openxmlformats.org/officeDocument/2006/relationships/image" Target="../media/image17.jpeg"/><Relationship Id="rId39" Type="http://schemas.openxmlformats.org/officeDocument/2006/relationships/image" Target="../media/image38.jpeg"/><Relationship Id="rId109" Type="http://schemas.openxmlformats.org/officeDocument/2006/relationships/image" Target="../media/image99.jpeg"/><Relationship Id="rId34" Type="http://schemas.openxmlformats.org/officeDocument/2006/relationships/image" Target="../media/image33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2.png"/><Relationship Id="rId97" Type="http://schemas.openxmlformats.org/officeDocument/2006/relationships/image" Target="../media/image87.png"/><Relationship Id="rId104" Type="http://schemas.openxmlformats.org/officeDocument/2006/relationships/image" Target="../media/image94.jpeg"/><Relationship Id="rId120" Type="http://schemas.openxmlformats.org/officeDocument/2006/relationships/image" Target="../media/image110.png"/><Relationship Id="rId125" Type="http://schemas.microsoft.com/office/2007/relationships/hdphoto" Target="../media/hdphoto11.wdp"/><Relationship Id="rId141" Type="http://schemas.openxmlformats.org/officeDocument/2006/relationships/image" Target="../media/image130.png"/><Relationship Id="rId146" Type="http://schemas.openxmlformats.org/officeDocument/2006/relationships/image" Target="../media/image135.png"/><Relationship Id="rId167" Type="http://schemas.openxmlformats.org/officeDocument/2006/relationships/image" Target="../media/image154.png"/><Relationship Id="rId7" Type="http://schemas.openxmlformats.org/officeDocument/2006/relationships/image" Target="../media/image7.jpeg"/><Relationship Id="rId71" Type="http://schemas.openxmlformats.org/officeDocument/2006/relationships/image" Target="../media/image69.png"/><Relationship Id="rId92" Type="http://schemas.openxmlformats.org/officeDocument/2006/relationships/image" Target="../media/image82.png"/><Relationship Id="rId162" Type="http://schemas.openxmlformats.org/officeDocument/2006/relationships/image" Target="../media/image150.jpeg"/><Relationship Id="rId2" Type="http://schemas.openxmlformats.org/officeDocument/2006/relationships/image" Target="../media/image2.png"/><Relationship Id="rId29" Type="http://schemas.openxmlformats.org/officeDocument/2006/relationships/image" Target="../media/image28.jpeg"/><Relationship Id="rId24" Type="http://schemas.openxmlformats.org/officeDocument/2006/relationships/image" Target="../media/image23.jpeg"/><Relationship Id="rId40" Type="http://schemas.openxmlformats.org/officeDocument/2006/relationships/image" Target="../media/image39.jpeg"/><Relationship Id="rId45" Type="http://schemas.openxmlformats.org/officeDocument/2006/relationships/image" Target="../media/image43.png"/><Relationship Id="rId66" Type="http://schemas.openxmlformats.org/officeDocument/2006/relationships/image" Target="../media/image64.png"/><Relationship Id="rId87" Type="http://schemas.microsoft.com/office/2007/relationships/hdphoto" Target="../media/hdphoto10.wdp"/><Relationship Id="rId110" Type="http://schemas.openxmlformats.org/officeDocument/2006/relationships/image" Target="../media/image100.jpeg"/><Relationship Id="rId115" Type="http://schemas.openxmlformats.org/officeDocument/2006/relationships/image" Target="../media/image105.png"/><Relationship Id="rId131" Type="http://schemas.openxmlformats.org/officeDocument/2006/relationships/image" Target="../media/image120.png"/><Relationship Id="rId136" Type="http://schemas.openxmlformats.org/officeDocument/2006/relationships/image" Target="../media/image125.jpeg"/><Relationship Id="rId157" Type="http://schemas.openxmlformats.org/officeDocument/2006/relationships/image" Target="../media/image145.jpeg"/><Relationship Id="rId178" Type="http://schemas.openxmlformats.org/officeDocument/2006/relationships/image" Target="../media/image163.png"/><Relationship Id="rId61" Type="http://schemas.openxmlformats.org/officeDocument/2006/relationships/image" Target="../media/image59.jpeg"/><Relationship Id="rId82" Type="http://schemas.openxmlformats.org/officeDocument/2006/relationships/image" Target="../media/image75.png"/><Relationship Id="rId152" Type="http://schemas.openxmlformats.org/officeDocument/2006/relationships/image" Target="../media/image140.jpeg"/><Relationship Id="rId173" Type="http://schemas.openxmlformats.org/officeDocument/2006/relationships/image" Target="../media/image159.png"/><Relationship Id="rId19" Type="http://schemas.openxmlformats.org/officeDocument/2006/relationships/image" Target="../media/image18.jpeg"/><Relationship Id="rId14" Type="http://schemas.openxmlformats.org/officeDocument/2006/relationships/image" Target="../media/image14.jpe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Relationship Id="rId56" Type="http://schemas.openxmlformats.org/officeDocument/2006/relationships/image" Target="../media/image54.png"/><Relationship Id="rId77" Type="http://schemas.microsoft.com/office/2007/relationships/hdphoto" Target="../media/hdphoto5.wdp"/><Relationship Id="rId100" Type="http://schemas.openxmlformats.org/officeDocument/2006/relationships/image" Target="../media/image90.jpeg"/><Relationship Id="rId105" Type="http://schemas.openxmlformats.org/officeDocument/2006/relationships/image" Target="../media/image95.png"/><Relationship Id="rId126" Type="http://schemas.openxmlformats.org/officeDocument/2006/relationships/image" Target="../media/image115.jpeg"/><Relationship Id="rId147" Type="http://schemas.openxmlformats.org/officeDocument/2006/relationships/image" Target="../media/image136.jpeg"/><Relationship Id="rId168" Type="http://schemas.microsoft.com/office/2007/relationships/hdphoto" Target="../media/hdphoto14.wdp"/><Relationship Id="rId8" Type="http://schemas.openxmlformats.org/officeDocument/2006/relationships/image" Target="../media/image8.jpeg"/><Relationship Id="rId51" Type="http://schemas.openxmlformats.org/officeDocument/2006/relationships/image" Target="../media/image49.jpeg"/><Relationship Id="rId72" Type="http://schemas.openxmlformats.org/officeDocument/2006/relationships/image" Target="../media/image70.png"/><Relationship Id="rId93" Type="http://schemas.openxmlformats.org/officeDocument/2006/relationships/image" Target="../media/image83.png"/><Relationship Id="rId98" Type="http://schemas.openxmlformats.org/officeDocument/2006/relationships/image" Target="../media/image88.png"/><Relationship Id="rId121" Type="http://schemas.openxmlformats.org/officeDocument/2006/relationships/image" Target="../media/image111.jpeg"/><Relationship Id="rId142" Type="http://schemas.openxmlformats.org/officeDocument/2006/relationships/image" Target="../media/image131.png"/><Relationship Id="rId163" Type="http://schemas.openxmlformats.org/officeDocument/2006/relationships/image" Target="../media/image151.png"/><Relationship Id="rId3" Type="http://schemas.openxmlformats.org/officeDocument/2006/relationships/image" Target="../media/image3.png"/><Relationship Id="rId25" Type="http://schemas.openxmlformats.org/officeDocument/2006/relationships/image" Target="../media/image24.jpeg"/><Relationship Id="rId46" Type="http://schemas.openxmlformats.org/officeDocument/2006/relationships/image" Target="../media/image44.png"/><Relationship Id="rId67" Type="http://schemas.openxmlformats.org/officeDocument/2006/relationships/image" Target="../media/image65.png"/><Relationship Id="rId116" Type="http://schemas.openxmlformats.org/officeDocument/2006/relationships/image" Target="../media/image106.jpeg"/><Relationship Id="rId137" Type="http://schemas.openxmlformats.org/officeDocument/2006/relationships/image" Target="../media/image126.jpeg"/><Relationship Id="rId158" Type="http://schemas.openxmlformats.org/officeDocument/2006/relationships/image" Target="../media/image146.png"/><Relationship Id="rId20" Type="http://schemas.openxmlformats.org/officeDocument/2006/relationships/image" Target="../media/image19.jpeg"/><Relationship Id="rId41" Type="http://schemas.openxmlformats.org/officeDocument/2006/relationships/image" Target="../media/image40.png"/><Relationship Id="rId62" Type="http://schemas.openxmlformats.org/officeDocument/2006/relationships/image" Target="../media/image60.jpeg"/><Relationship Id="rId83" Type="http://schemas.microsoft.com/office/2007/relationships/hdphoto" Target="../media/hdphoto8.wdp"/><Relationship Id="rId88" Type="http://schemas.openxmlformats.org/officeDocument/2006/relationships/image" Target="../media/image78.jpeg"/><Relationship Id="rId111" Type="http://schemas.openxmlformats.org/officeDocument/2006/relationships/image" Target="../media/image101.jpeg"/><Relationship Id="rId132" Type="http://schemas.openxmlformats.org/officeDocument/2006/relationships/image" Target="../media/image121.png"/><Relationship Id="rId153" Type="http://schemas.openxmlformats.org/officeDocument/2006/relationships/image" Target="../media/image141.jpeg"/><Relationship Id="rId174" Type="http://schemas.openxmlformats.org/officeDocument/2006/relationships/image" Target="../media/image160.png"/><Relationship Id="rId179" Type="http://schemas.openxmlformats.org/officeDocument/2006/relationships/image" Target="../media/image164.png"/><Relationship Id="rId15" Type="http://schemas.openxmlformats.org/officeDocument/2006/relationships/image" Target="../media/image15.jpeg"/><Relationship Id="rId36" Type="http://schemas.openxmlformats.org/officeDocument/2006/relationships/image" Target="../media/image35.jpeg"/><Relationship Id="rId57" Type="http://schemas.openxmlformats.org/officeDocument/2006/relationships/image" Target="../media/image55.png"/><Relationship Id="rId106" Type="http://schemas.openxmlformats.org/officeDocument/2006/relationships/image" Target="../media/image96.jpeg"/><Relationship Id="rId127" Type="http://schemas.openxmlformats.org/officeDocument/2006/relationships/image" Target="../media/image116.jpeg"/><Relationship Id="rId10" Type="http://schemas.openxmlformats.org/officeDocument/2006/relationships/image" Target="../media/image10.jpeg"/><Relationship Id="rId31" Type="http://schemas.openxmlformats.org/officeDocument/2006/relationships/image" Target="../media/image30.jpeg"/><Relationship Id="rId52" Type="http://schemas.openxmlformats.org/officeDocument/2006/relationships/image" Target="../media/image50.jpeg"/><Relationship Id="rId73" Type="http://schemas.microsoft.com/office/2007/relationships/hdphoto" Target="../media/hdphoto3.wdp"/><Relationship Id="rId78" Type="http://schemas.openxmlformats.org/officeDocument/2006/relationships/image" Target="../media/image73.png"/><Relationship Id="rId94" Type="http://schemas.openxmlformats.org/officeDocument/2006/relationships/image" Target="../media/image84.png"/><Relationship Id="rId99" Type="http://schemas.openxmlformats.org/officeDocument/2006/relationships/image" Target="../media/image89.emf"/><Relationship Id="rId101" Type="http://schemas.openxmlformats.org/officeDocument/2006/relationships/image" Target="../media/image91.png"/><Relationship Id="rId122" Type="http://schemas.openxmlformats.org/officeDocument/2006/relationships/image" Target="../media/image112.jpeg"/><Relationship Id="rId143" Type="http://schemas.openxmlformats.org/officeDocument/2006/relationships/image" Target="../media/image132.png"/><Relationship Id="rId148" Type="http://schemas.openxmlformats.org/officeDocument/2006/relationships/image" Target="../media/image137.jpeg"/><Relationship Id="rId164" Type="http://schemas.openxmlformats.org/officeDocument/2006/relationships/image" Target="../media/image152.png"/><Relationship Id="rId169" Type="http://schemas.openxmlformats.org/officeDocument/2006/relationships/image" Target="../media/image155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80" Type="http://schemas.openxmlformats.org/officeDocument/2006/relationships/image" Target="../media/image165.pn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png"/><Relationship Id="rId89" Type="http://schemas.openxmlformats.org/officeDocument/2006/relationships/image" Target="../media/image79.png"/><Relationship Id="rId112" Type="http://schemas.openxmlformats.org/officeDocument/2006/relationships/image" Target="../media/image102.jpeg"/><Relationship Id="rId133" Type="http://schemas.openxmlformats.org/officeDocument/2006/relationships/image" Target="../media/image122.png"/><Relationship Id="rId154" Type="http://schemas.openxmlformats.org/officeDocument/2006/relationships/image" Target="../media/image142.jpeg"/><Relationship Id="rId175" Type="http://schemas.openxmlformats.org/officeDocument/2006/relationships/image" Target="../media/image161.png"/><Relationship Id="rId16" Type="http://schemas.openxmlformats.org/officeDocument/2006/relationships/image" Target="../media/image16.png"/><Relationship Id="rId37" Type="http://schemas.openxmlformats.org/officeDocument/2006/relationships/image" Target="../media/image36.jpeg"/><Relationship Id="rId58" Type="http://schemas.openxmlformats.org/officeDocument/2006/relationships/image" Target="../media/image56.jpeg"/><Relationship Id="rId79" Type="http://schemas.microsoft.com/office/2007/relationships/hdphoto" Target="../media/hdphoto6.wdp"/><Relationship Id="rId102" Type="http://schemas.openxmlformats.org/officeDocument/2006/relationships/image" Target="../media/image92.png"/><Relationship Id="rId123" Type="http://schemas.openxmlformats.org/officeDocument/2006/relationships/image" Target="../media/image113.jpeg"/><Relationship Id="rId144" Type="http://schemas.openxmlformats.org/officeDocument/2006/relationships/image" Target="../media/image133.png"/><Relationship Id="rId90" Type="http://schemas.openxmlformats.org/officeDocument/2006/relationships/image" Target="../media/image80.png"/><Relationship Id="rId165" Type="http://schemas.openxmlformats.org/officeDocument/2006/relationships/image" Target="../media/image153.png"/><Relationship Id="rId27" Type="http://schemas.openxmlformats.org/officeDocument/2006/relationships/image" Target="../media/image26.jpeg"/><Relationship Id="rId48" Type="http://schemas.openxmlformats.org/officeDocument/2006/relationships/image" Target="../media/image46.jpeg"/><Relationship Id="rId69" Type="http://schemas.openxmlformats.org/officeDocument/2006/relationships/image" Target="../media/image67.png"/><Relationship Id="rId113" Type="http://schemas.openxmlformats.org/officeDocument/2006/relationships/image" Target="../media/image103.jpeg"/><Relationship Id="rId134" Type="http://schemas.openxmlformats.org/officeDocument/2006/relationships/image" Target="../media/image123.png"/><Relationship Id="rId80" Type="http://schemas.openxmlformats.org/officeDocument/2006/relationships/image" Target="../media/image74.png"/><Relationship Id="rId155" Type="http://schemas.openxmlformats.org/officeDocument/2006/relationships/image" Target="../media/image143.png"/><Relationship Id="rId176" Type="http://schemas.openxmlformats.org/officeDocument/2006/relationships/image" Target="../media/image162.png"/><Relationship Id="rId17" Type="http://schemas.microsoft.com/office/2007/relationships/hdphoto" Target="../media/hdphoto1.wdp"/><Relationship Id="rId38" Type="http://schemas.openxmlformats.org/officeDocument/2006/relationships/image" Target="../media/image37.jpeg"/><Relationship Id="rId59" Type="http://schemas.openxmlformats.org/officeDocument/2006/relationships/image" Target="../media/image57.jpeg"/><Relationship Id="rId103" Type="http://schemas.openxmlformats.org/officeDocument/2006/relationships/image" Target="../media/image93.jpeg"/><Relationship Id="rId124" Type="http://schemas.openxmlformats.org/officeDocument/2006/relationships/image" Target="../media/image114.png"/><Relationship Id="rId70" Type="http://schemas.openxmlformats.org/officeDocument/2006/relationships/image" Target="../media/image68.png"/><Relationship Id="rId91" Type="http://schemas.openxmlformats.org/officeDocument/2006/relationships/image" Target="../media/image81.png"/><Relationship Id="rId145" Type="http://schemas.openxmlformats.org/officeDocument/2006/relationships/image" Target="../media/image134.png"/><Relationship Id="rId166" Type="http://schemas.microsoft.com/office/2007/relationships/hdphoto" Target="../media/hdphoto13.wdp"/><Relationship Id="rId1" Type="http://schemas.openxmlformats.org/officeDocument/2006/relationships/image" Target="../media/image1.jpeg"/><Relationship Id="rId28" Type="http://schemas.openxmlformats.org/officeDocument/2006/relationships/image" Target="../media/image27.jpeg"/><Relationship Id="rId49" Type="http://schemas.openxmlformats.org/officeDocument/2006/relationships/image" Target="../media/image47.jpeg"/><Relationship Id="rId114" Type="http://schemas.openxmlformats.org/officeDocument/2006/relationships/image" Target="../media/image10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53</xdr:row>
      <xdr:rowOff>66675</xdr:rowOff>
    </xdr:from>
    <xdr:to>
      <xdr:col>0</xdr:col>
      <xdr:colOff>971550</xdr:colOff>
      <xdr:row>55</xdr:row>
      <xdr:rowOff>155258</xdr:rowOff>
    </xdr:to>
    <xdr:pic>
      <xdr:nvPicPr>
        <xdr:cNvPr id="2" name="Рисунок 1" descr="ID-500R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447675"/>
          <a:ext cx="809625" cy="469583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59</xdr:row>
      <xdr:rowOff>85725</xdr:rowOff>
    </xdr:from>
    <xdr:to>
      <xdr:col>0</xdr:col>
      <xdr:colOff>880110</xdr:colOff>
      <xdr:row>61</xdr:row>
      <xdr:rowOff>120650</xdr:rowOff>
    </xdr:to>
    <xdr:pic>
      <xdr:nvPicPr>
        <xdr:cNvPr id="5" name="Рисунок 4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20" t="17282" r="16666" b="43442"/>
        <a:stretch/>
      </xdr:blipFill>
      <xdr:spPr bwMode="auto">
        <a:xfrm>
          <a:off x="180975" y="1609725"/>
          <a:ext cx="699135" cy="4159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228600</xdr:colOff>
      <xdr:row>56</xdr:row>
      <xdr:rowOff>57150</xdr:rowOff>
    </xdr:from>
    <xdr:to>
      <xdr:col>0</xdr:col>
      <xdr:colOff>880110</xdr:colOff>
      <xdr:row>58</xdr:row>
      <xdr:rowOff>104140</xdr:rowOff>
    </xdr:to>
    <xdr:pic>
      <xdr:nvPicPr>
        <xdr:cNvPr id="6" name="Рисунок 5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72" t="15176" r="17816" b="43091"/>
        <a:stretch/>
      </xdr:blipFill>
      <xdr:spPr bwMode="auto">
        <a:xfrm>
          <a:off x="228600" y="1009650"/>
          <a:ext cx="651510" cy="4279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133350</xdr:colOff>
      <xdr:row>63</xdr:row>
      <xdr:rowOff>85725</xdr:rowOff>
    </xdr:from>
    <xdr:to>
      <xdr:col>0</xdr:col>
      <xdr:colOff>904240</xdr:colOff>
      <xdr:row>65</xdr:row>
      <xdr:rowOff>121285</xdr:rowOff>
    </xdr:to>
    <xdr:pic>
      <xdr:nvPicPr>
        <xdr:cNvPr id="10" name="Рисунок 9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319" b="44681"/>
        <a:stretch/>
      </xdr:blipFill>
      <xdr:spPr bwMode="auto">
        <a:xfrm>
          <a:off x="133350" y="2419350"/>
          <a:ext cx="770890" cy="41656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209550</xdr:colOff>
      <xdr:row>66</xdr:row>
      <xdr:rowOff>57150</xdr:rowOff>
    </xdr:from>
    <xdr:to>
      <xdr:col>0</xdr:col>
      <xdr:colOff>829310</xdr:colOff>
      <xdr:row>68</xdr:row>
      <xdr:rowOff>65405</xdr:rowOff>
    </xdr:to>
    <xdr:pic>
      <xdr:nvPicPr>
        <xdr:cNvPr id="11" name="Рисунок 10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79" t="16529" b="43802"/>
        <a:stretch/>
      </xdr:blipFill>
      <xdr:spPr bwMode="auto">
        <a:xfrm>
          <a:off x="209550" y="2962275"/>
          <a:ext cx="619760" cy="38925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161925</xdr:colOff>
      <xdr:row>69</xdr:row>
      <xdr:rowOff>66675</xdr:rowOff>
    </xdr:from>
    <xdr:to>
      <xdr:col>0</xdr:col>
      <xdr:colOff>962025</xdr:colOff>
      <xdr:row>71</xdr:row>
      <xdr:rowOff>165735</xdr:rowOff>
    </xdr:to>
    <xdr:pic>
      <xdr:nvPicPr>
        <xdr:cNvPr id="12" name="Рисунок 11" descr="ID-500WC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61925" y="3543300"/>
          <a:ext cx="800100" cy="48006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79</xdr:row>
      <xdr:rowOff>85725</xdr:rowOff>
    </xdr:from>
    <xdr:to>
      <xdr:col>0</xdr:col>
      <xdr:colOff>923925</xdr:colOff>
      <xdr:row>81</xdr:row>
      <xdr:rowOff>131128</xdr:rowOff>
    </xdr:to>
    <xdr:pic>
      <xdr:nvPicPr>
        <xdr:cNvPr id="16" name="Рисунок 15" descr="ID-500RB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71450" y="4895850"/>
          <a:ext cx="752475" cy="426403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73</xdr:row>
      <xdr:rowOff>76200</xdr:rowOff>
    </xdr:from>
    <xdr:to>
      <xdr:col>0</xdr:col>
      <xdr:colOff>885826</xdr:colOff>
      <xdr:row>75</xdr:row>
      <xdr:rowOff>126732</xdr:rowOff>
    </xdr:to>
    <xdr:pic>
      <xdr:nvPicPr>
        <xdr:cNvPr id="17" name="Рисунок 16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6" y="4314825"/>
          <a:ext cx="762000" cy="431532"/>
        </a:xfrm>
        <a:prstGeom prst="rect">
          <a:avLst/>
        </a:prstGeom>
      </xdr:spPr>
    </xdr:pic>
    <xdr:clientData/>
  </xdr:twoCellAnchor>
  <xdr:twoCellAnchor editAs="oneCell">
    <xdr:from>
      <xdr:col>11</xdr:col>
      <xdr:colOff>323850</xdr:colOff>
      <xdr:row>10</xdr:row>
      <xdr:rowOff>0</xdr:rowOff>
    </xdr:from>
    <xdr:to>
      <xdr:col>13</xdr:col>
      <xdr:colOff>19050</xdr:colOff>
      <xdr:row>10</xdr:row>
      <xdr:rowOff>857250</xdr:rowOff>
    </xdr:to>
    <xdr:pic>
      <xdr:nvPicPr>
        <xdr:cNvPr id="18" name="Рисунок 17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8300" y="2000250"/>
          <a:ext cx="121920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98</xdr:row>
      <xdr:rowOff>66675</xdr:rowOff>
    </xdr:from>
    <xdr:to>
      <xdr:col>0</xdr:col>
      <xdr:colOff>993174</xdr:colOff>
      <xdr:row>100</xdr:row>
      <xdr:rowOff>133350</xdr:rowOff>
    </xdr:to>
    <xdr:pic>
      <xdr:nvPicPr>
        <xdr:cNvPr id="22" name="Рисунок 21" descr="ID-3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5725" y="8982075"/>
          <a:ext cx="907449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83</xdr:row>
      <xdr:rowOff>38100</xdr:rowOff>
    </xdr:from>
    <xdr:to>
      <xdr:col>0</xdr:col>
      <xdr:colOff>866775</xdr:colOff>
      <xdr:row>85</xdr:row>
      <xdr:rowOff>136780</xdr:rowOff>
    </xdr:to>
    <xdr:pic>
      <xdr:nvPicPr>
        <xdr:cNvPr id="23" name="Рисунок 22" descr="ID-13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0975" y="6667500"/>
          <a:ext cx="685800" cy="4892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86</xdr:row>
      <xdr:rowOff>57150</xdr:rowOff>
    </xdr:from>
    <xdr:to>
      <xdr:col>0</xdr:col>
      <xdr:colOff>857250</xdr:colOff>
      <xdr:row>88</xdr:row>
      <xdr:rowOff>98425</xdr:rowOff>
    </xdr:to>
    <xdr:pic>
      <xdr:nvPicPr>
        <xdr:cNvPr id="24" name="Рисунок 23" descr="ID-13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90500" y="7258050"/>
          <a:ext cx="666750" cy="4222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89</xdr:row>
      <xdr:rowOff>66675</xdr:rowOff>
    </xdr:from>
    <xdr:to>
      <xdr:col>0</xdr:col>
      <xdr:colOff>883990</xdr:colOff>
      <xdr:row>91</xdr:row>
      <xdr:rowOff>152400</xdr:rowOff>
    </xdr:to>
    <xdr:pic>
      <xdr:nvPicPr>
        <xdr:cNvPr id="25" name="Рисунок 24" descr="ID-134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28600" y="7839075"/>
          <a:ext cx="655390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92</xdr:row>
      <xdr:rowOff>28575</xdr:rowOff>
    </xdr:from>
    <xdr:to>
      <xdr:col>0</xdr:col>
      <xdr:colOff>826434</xdr:colOff>
      <xdr:row>94</xdr:row>
      <xdr:rowOff>161925</xdr:rowOff>
    </xdr:to>
    <xdr:pic>
      <xdr:nvPicPr>
        <xdr:cNvPr id="26" name="Рисунок 25" descr="ID-509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38125" y="8372475"/>
          <a:ext cx="588309" cy="533400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53</xdr:row>
      <xdr:rowOff>95250</xdr:rowOff>
    </xdr:from>
    <xdr:to>
      <xdr:col>7</xdr:col>
      <xdr:colOff>772160</xdr:colOff>
      <xdr:row>55</xdr:row>
      <xdr:rowOff>127635</xdr:rowOff>
    </xdr:to>
    <xdr:pic>
      <xdr:nvPicPr>
        <xdr:cNvPr id="30" name="Рисунок 29" descr="ID-201.jpg"/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38125" y="9753600"/>
          <a:ext cx="534035" cy="413385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228600</xdr:colOff>
      <xdr:row>56</xdr:row>
      <xdr:rowOff>85725</xdr:rowOff>
    </xdr:from>
    <xdr:to>
      <xdr:col>7</xdr:col>
      <xdr:colOff>762635</xdr:colOff>
      <xdr:row>58</xdr:row>
      <xdr:rowOff>118110</xdr:rowOff>
    </xdr:to>
    <xdr:pic>
      <xdr:nvPicPr>
        <xdr:cNvPr id="31" name="Рисунок 30" descr="ID-201.jpg"/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28600" y="10325100"/>
          <a:ext cx="534035" cy="413385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266701</xdr:colOff>
      <xdr:row>59</xdr:row>
      <xdr:rowOff>28576</xdr:rowOff>
    </xdr:from>
    <xdr:to>
      <xdr:col>7</xdr:col>
      <xdr:colOff>809625</xdr:colOff>
      <xdr:row>61</xdr:row>
      <xdr:rowOff>190500</xdr:rowOff>
    </xdr:to>
    <xdr:pic>
      <xdr:nvPicPr>
        <xdr:cNvPr id="32" name="Рисунок 31"/>
        <xdr:cNvPicPr/>
      </xdr:nvPicPr>
      <xdr:blipFill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colorTemperature colorTemp="7478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10848976"/>
          <a:ext cx="542924" cy="542924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63</xdr:row>
      <xdr:rowOff>104775</xdr:rowOff>
    </xdr:from>
    <xdr:to>
      <xdr:col>7</xdr:col>
      <xdr:colOff>860425</xdr:colOff>
      <xdr:row>65</xdr:row>
      <xdr:rowOff>137160</xdr:rowOff>
    </xdr:to>
    <xdr:pic>
      <xdr:nvPicPr>
        <xdr:cNvPr id="36" name="Рисунок 35" descr="ID-7.jpg"/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5250" y="11706225"/>
          <a:ext cx="765175" cy="413385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69</xdr:row>
      <xdr:rowOff>104775</xdr:rowOff>
    </xdr:from>
    <xdr:to>
      <xdr:col>7</xdr:col>
      <xdr:colOff>926465</xdr:colOff>
      <xdr:row>71</xdr:row>
      <xdr:rowOff>146050</xdr:rowOff>
    </xdr:to>
    <xdr:pic>
      <xdr:nvPicPr>
        <xdr:cNvPr id="37" name="Рисунок 36" descr="ID-7B.jpg"/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66700" y="12868275"/>
          <a:ext cx="659765" cy="422275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161925</xdr:colOff>
      <xdr:row>66</xdr:row>
      <xdr:rowOff>57150</xdr:rowOff>
    </xdr:from>
    <xdr:to>
      <xdr:col>7</xdr:col>
      <xdr:colOff>876935</xdr:colOff>
      <xdr:row>68</xdr:row>
      <xdr:rowOff>38100</xdr:rowOff>
    </xdr:to>
    <xdr:pic>
      <xdr:nvPicPr>
        <xdr:cNvPr id="38" name="Рисунок 37"/>
        <xdr:cNvPicPr/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667" b="52045"/>
        <a:stretch/>
      </xdr:blipFill>
      <xdr:spPr>
        <a:xfrm>
          <a:off x="161925" y="12239625"/>
          <a:ext cx="715010" cy="361950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82</xdr:row>
      <xdr:rowOff>38101</xdr:rowOff>
    </xdr:from>
    <xdr:to>
      <xdr:col>7</xdr:col>
      <xdr:colOff>809689</xdr:colOff>
      <xdr:row>84</xdr:row>
      <xdr:rowOff>142876</xdr:rowOff>
    </xdr:to>
    <xdr:pic>
      <xdr:nvPicPr>
        <xdr:cNvPr id="46" name="Рисунок 45"/>
        <xdr:cNvPicPr/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864" r="37353"/>
        <a:stretch/>
      </xdr:blipFill>
      <xdr:spPr bwMode="auto">
        <a:xfrm>
          <a:off x="238125" y="14744701"/>
          <a:ext cx="571564" cy="4953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133351</xdr:colOff>
      <xdr:row>73</xdr:row>
      <xdr:rowOff>76201</xdr:rowOff>
    </xdr:from>
    <xdr:to>
      <xdr:col>7</xdr:col>
      <xdr:colOff>927101</xdr:colOff>
      <xdr:row>75</xdr:row>
      <xdr:rowOff>171451</xdr:rowOff>
    </xdr:to>
    <xdr:pic>
      <xdr:nvPicPr>
        <xdr:cNvPr id="47" name="Рисунок 46" descr="ID-SP.jpg"/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33351" y="13620751"/>
          <a:ext cx="793750" cy="47625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190501</xdr:colOff>
      <xdr:row>76</xdr:row>
      <xdr:rowOff>85726</xdr:rowOff>
    </xdr:from>
    <xdr:to>
      <xdr:col>7</xdr:col>
      <xdr:colOff>984251</xdr:colOff>
      <xdr:row>78</xdr:row>
      <xdr:rowOff>180976</xdr:rowOff>
    </xdr:to>
    <xdr:pic>
      <xdr:nvPicPr>
        <xdr:cNvPr id="48" name="Рисунок 47" descr="ID-SP.jpg"/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90501" y="14211301"/>
          <a:ext cx="793750" cy="476250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86</xdr:row>
      <xdr:rowOff>47625</xdr:rowOff>
    </xdr:from>
    <xdr:to>
      <xdr:col>7</xdr:col>
      <xdr:colOff>876300</xdr:colOff>
      <xdr:row>88</xdr:row>
      <xdr:rowOff>150241</xdr:rowOff>
    </xdr:to>
    <xdr:pic>
      <xdr:nvPicPr>
        <xdr:cNvPr id="52" name="Рисунок 51" descr="ID-028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66700" y="15535275"/>
          <a:ext cx="609600" cy="483616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90</xdr:row>
      <xdr:rowOff>95250</xdr:rowOff>
    </xdr:from>
    <xdr:to>
      <xdr:col>7</xdr:col>
      <xdr:colOff>580974</xdr:colOff>
      <xdr:row>92</xdr:row>
      <xdr:rowOff>133350</xdr:rowOff>
    </xdr:to>
    <xdr:pic>
      <xdr:nvPicPr>
        <xdr:cNvPr id="54" name="Рисунок 53" descr="ID-400.jpg"/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04775" y="16363950"/>
          <a:ext cx="476199" cy="428625"/>
        </a:xfrm>
        <a:prstGeom prst="rect">
          <a:avLst/>
        </a:prstGeom>
      </xdr:spPr>
    </xdr:pic>
    <xdr:clientData/>
  </xdr:twoCellAnchor>
  <xdr:twoCellAnchor editAs="oneCell">
    <xdr:from>
      <xdr:col>7</xdr:col>
      <xdr:colOff>657225</xdr:colOff>
      <xdr:row>90</xdr:row>
      <xdr:rowOff>180975</xdr:rowOff>
    </xdr:from>
    <xdr:to>
      <xdr:col>7</xdr:col>
      <xdr:colOff>970915</xdr:colOff>
      <xdr:row>92</xdr:row>
      <xdr:rowOff>28575</xdr:rowOff>
    </xdr:to>
    <xdr:pic>
      <xdr:nvPicPr>
        <xdr:cNvPr id="55" name="Рисунок 54" descr="PF-200(2).jpg"/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57225" y="16449675"/>
          <a:ext cx="313690" cy="2381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14</xdr:row>
      <xdr:rowOff>28576</xdr:rowOff>
    </xdr:from>
    <xdr:to>
      <xdr:col>0</xdr:col>
      <xdr:colOff>1019175</xdr:colOff>
      <xdr:row>16</xdr:row>
      <xdr:rowOff>212826</xdr:rowOff>
    </xdr:to>
    <xdr:pic>
      <xdr:nvPicPr>
        <xdr:cNvPr id="61" name="Рисунок 60"/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10096501"/>
          <a:ext cx="971551" cy="679550"/>
        </a:xfrm>
        <a:prstGeom prst="rect">
          <a:avLst/>
        </a:prstGeom>
      </xdr:spPr>
    </xdr:pic>
    <xdr:clientData/>
  </xdr:twoCellAnchor>
  <xdr:oneCellAnchor>
    <xdr:from>
      <xdr:col>7</xdr:col>
      <xdr:colOff>47624</xdr:colOff>
      <xdr:row>14</xdr:row>
      <xdr:rowOff>19051</xdr:rowOff>
    </xdr:from>
    <xdr:ext cx="1000125" cy="699536"/>
    <xdr:pic>
      <xdr:nvPicPr>
        <xdr:cNvPr id="64" name="Рисунок 63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49" y="10086976"/>
          <a:ext cx="1000125" cy="699536"/>
        </a:xfrm>
        <a:prstGeom prst="rect">
          <a:avLst/>
        </a:prstGeom>
      </xdr:spPr>
    </xdr:pic>
    <xdr:clientData/>
  </xdr:oneCellAnchor>
  <xdr:twoCellAnchor editAs="oneCell">
    <xdr:from>
      <xdr:col>0</xdr:col>
      <xdr:colOff>9525</xdr:colOff>
      <xdr:row>17</xdr:row>
      <xdr:rowOff>28575</xdr:rowOff>
    </xdr:from>
    <xdr:to>
      <xdr:col>0</xdr:col>
      <xdr:colOff>1066800</xdr:colOff>
      <xdr:row>19</xdr:row>
      <xdr:rowOff>209550</xdr:rowOff>
    </xdr:to>
    <xdr:pic>
      <xdr:nvPicPr>
        <xdr:cNvPr id="90" name="Рисунок 89"/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0839450"/>
          <a:ext cx="1057275" cy="676275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17</xdr:row>
      <xdr:rowOff>19050</xdr:rowOff>
    </xdr:from>
    <xdr:to>
      <xdr:col>7</xdr:col>
      <xdr:colOff>1114425</xdr:colOff>
      <xdr:row>19</xdr:row>
      <xdr:rowOff>200025</xdr:rowOff>
    </xdr:to>
    <xdr:pic>
      <xdr:nvPicPr>
        <xdr:cNvPr id="97" name="Рисунок 96"/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8275" y="10829925"/>
          <a:ext cx="1057275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20</xdr:row>
      <xdr:rowOff>28575</xdr:rowOff>
    </xdr:from>
    <xdr:to>
      <xdr:col>0</xdr:col>
      <xdr:colOff>1060569</xdr:colOff>
      <xdr:row>22</xdr:row>
      <xdr:rowOff>219075</xdr:rowOff>
    </xdr:to>
    <xdr:pic>
      <xdr:nvPicPr>
        <xdr:cNvPr id="98" name="Рисунок 97"/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11582400"/>
          <a:ext cx="984368" cy="685800"/>
        </a:xfrm>
        <a:prstGeom prst="rect">
          <a:avLst/>
        </a:prstGeom>
      </xdr:spPr>
    </xdr:pic>
    <xdr:clientData/>
  </xdr:twoCellAnchor>
  <xdr:oneCellAnchor>
    <xdr:from>
      <xdr:col>7</xdr:col>
      <xdr:colOff>76201</xdr:colOff>
      <xdr:row>20</xdr:row>
      <xdr:rowOff>28575</xdr:rowOff>
    </xdr:from>
    <xdr:ext cx="984368" cy="685800"/>
    <xdr:pic>
      <xdr:nvPicPr>
        <xdr:cNvPr id="99" name="Рисунок 98"/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11582400"/>
          <a:ext cx="984368" cy="68580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23</xdr:row>
      <xdr:rowOff>28575</xdr:rowOff>
    </xdr:from>
    <xdr:to>
      <xdr:col>0</xdr:col>
      <xdr:colOff>1070895</xdr:colOff>
      <xdr:row>25</xdr:row>
      <xdr:rowOff>209550</xdr:rowOff>
    </xdr:to>
    <xdr:pic>
      <xdr:nvPicPr>
        <xdr:cNvPr id="100" name="Рисунок 99"/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25350"/>
          <a:ext cx="1070895" cy="676275"/>
        </a:xfrm>
        <a:prstGeom prst="rect">
          <a:avLst/>
        </a:prstGeom>
      </xdr:spPr>
    </xdr:pic>
    <xdr:clientData/>
  </xdr:twoCellAnchor>
  <xdr:oneCellAnchor>
    <xdr:from>
      <xdr:col>7</xdr:col>
      <xdr:colOff>19050</xdr:colOff>
      <xdr:row>23</xdr:row>
      <xdr:rowOff>28575</xdr:rowOff>
    </xdr:from>
    <xdr:ext cx="1070895" cy="676275"/>
    <xdr:pic>
      <xdr:nvPicPr>
        <xdr:cNvPr id="102" name="Рисунок 101"/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0" y="12325350"/>
          <a:ext cx="1070895" cy="676275"/>
        </a:xfrm>
        <a:prstGeom prst="rect">
          <a:avLst/>
        </a:prstGeom>
      </xdr:spPr>
    </xdr:pic>
    <xdr:clientData/>
  </xdr:oneCellAnchor>
  <xdr:twoCellAnchor editAs="oneCell">
    <xdr:from>
      <xdr:col>0</xdr:col>
      <xdr:colOff>57150</xdr:colOff>
      <xdr:row>26</xdr:row>
      <xdr:rowOff>19051</xdr:rowOff>
    </xdr:from>
    <xdr:to>
      <xdr:col>0</xdr:col>
      <xdr:colOff>1031267</xdr:colOff>
      <xdr:row>28</xdr:row>
      <xdr:rowOff>228600</xdr:rowOff>
    </xdr:to>
    <xdr:pic>
      <xdr:nvPicPr>
        <xdr:cNvPr id="103" name="Рисунок 102"/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3058776"/>
          <a:ext cx="974117" cy="704849"/>
        </a:xfrm>
        <a:prstGeom prst="rect">
          <a:avLst/>
        </a:prstGeom>
      </xdr:spPr>
    </xdr:pic>
    <xdr:clientData/>
  </xdr:twoCellAnchor>
  <xdr:oneCellAnchor>
    <xdr:from>
      <xdr:col>7</xdr:col>
      <xdr:colOff>57150</xdr:colOff>
      <xdr:row>26</xdr:row>
      <xdr:rowOff>19051</xdr:rowOff>
    </xdr:from>
    <xdr:ext cx="974117" cy="704849"/>
    <xdr:pic>
      <xdr:nvPicPr>
        <xdr:cNvPr id="104" name="Рисунок 103"/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3058776"/>
          <a:ext cx="974117" cy="704849"/>
        </a:xfrm>
        <a:prstGeom prst="rect">
          <a:avLst/>
        </a:prstGeom>
      </xdr:spPr>
    </xdr:pic>
    <xdr:clientData/>
  </xdr:oneCellAnchor>
  <xdr:twoCellAnchor editAs="oneCell">
    <xdr:from>
      <xdr:col>0</xdr:col>
      <xdr:colOff>76200</xdr:colOff>
      <xdr:row>29</xdr:row>
      <xdr:rowOff>28575</xdr:rowOff>
    </xdr:from>
    <xdr:to>
      <xdr:col>0</xdr:col>
      <xdr:colOff>1019175</xdr:colOff>
      <xdr:row>31</xdr:row>
      <xdr:rowOff>241550</xdr:rowOff>
    </xdr:to>
    <xdr:pic>
      <xdr:nvPicPr>
        <xdr:cNvPr id="105" name="Рисунок 104"/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3811250"/>
          <a:ext cx="942975" cy="7082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32</xdr:row>
      <xdr:rowOff>9525</xdr:rowOff>
    </xdr:from>
    <xdr:to>
      <xdr:col>0</xdr:col>
      <xdr:colOff>998150</xdr:colOff>
      <xdr:row>34</xdr:row>
      <xdr:rowOff>219075</xdr:rowOff>
    </xdr:to>
    <xdr:pic>
      <xdr:nvPicPr>
        <xdr:cNvPr id="106" name="Рисунок 105"/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4535150"/>
          <a:ext cx="931475" cy="704850"/>
        </a:xfrm>
        <a:prstGeom prst="rect">
          <a:avLst/>
        </a:prstGeom>
      </xdr:spPr>
    </xdr:pic>
    <xdr:clientData/>
  </xdr:twoCellAnchor>
  <xdr:oneCellAnchor>
    <xdr:from>
      <xdr:col>7</xdr:col>
      <xdr:colOff>76200</xdr:colOff>
      <xdr:row>29</xdr:row>
      <xdr:rowOff>28575</xdr:rowOff>
    </xdr:from>
    <xdr:ext cx="942975" cy="708275"/>
    <xdr:pic>
      <xdr:nvPicPr>
        <xdr:cNvPr id="107" name="Рисунок 106"/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3811250"/>
          <a:ext cx="942975" cy="708275"/>
        </a:xfrm>
        <a:prstGeom prst="rect">
          <a:avLst/>
        </a:prstGeom>
      </xdr:spPr>
    </xdr:pic>
    <xdr:clientData/>
  </xdr:oneCellAnchor>
  <xdr:oneCellAnchor>
    <xdr:from>
      <xdr:col>7</xdr:col>
      <xdr:colOff>66675</xdr:colOff>
      <xdr:row>32</xdr:row>
      <xdr:rowOff>9525</xdr:rowOff>
    </xdr:from>
    <xdr:ext cx="931475" cy="704850"/>
    <xdr:pic>
      <xdr:nvPicPr>
        <xdr:cNvPr id="108" name="Рисунок 107"/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4535150"/>
          <a:ext cx="931475" cy="704850"/>
        </a:xfrm>
        <a:prstGeom prst="rect">
          <a:avLst/>
        </a:prstGeom>
      </xdr:spPr>
    </xdr:pic>
    <xdr:clientData/>
  </xdr:oneCellAnchor>
  <xdr:twoCellAnchor editAs="oneCell">
    <xdr:from>
      <xdr:col>0</xdr:col>
      <xdr:colOff>66675</xdr:colOff>
      <xdr:row>35</xdr:row>
      <xdr:rowOff>28576</xdr:rowOff>
    </xdr:from>
    <xdr:to>
      <xdr:col>0</xdr:col>
      <xdr:colOff>1038225</xdr:colOff>
      <xdr:row>37</xdr:row>
      <xdr:rowOff>219522</xdr:rowOff>
    </xdr:to>
    <xdr:pic>
      <xdr:nvPicPr>
        <xdr:cNvPr id="109" name="Рисунок 108"/>
        <xdr:cNvPicPr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5297151"/>
          <a:ext cx="971550" cy="68624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44</xdr:row>
      <xdr:rowOff>19050</xdr:rowOff>
    </xdr:from>
    <xdr:to>
      <xdr:col>0</xdr:col>
      <xdr:colOff>1067703</xdr:colOff>
      <xdr:row>46</xdr:row>
      <xdr:rowOff>228600</xdr:rowOff>
    </xdr:to>
    <xdr:pic>
      <xdr:nvPicPr>
        <xdr:cNvPr id="110" name="Рисунок 109"/>
        <xdr:cNvPicPr/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6030575"/>
          <a:ext cx="1039128" cy="704850"/>
        </a:xfrm>
        <a:prstGeom prst="rect">
          <a:avLst/>
        </a:prstGeom>
      </xdr:spPr>
    </xdr:pic>
    <xdr:clientData/>
  </xdr:twoCellAnchor>
  <xdr:oneCellAnchor>
    <xdr:from>
      <xdr:col>7</xdr:col>
      <xdr:colOff>66675</xdr:colOff>
      <xdr:row>35</xdr:row>
      <xdr:rowOff>28576</xdr:rowOff>
    </xdr:from>
    <xdr:ext cx="971550" cy="686246"/>
    <xdr:pic>
      <xdr:nvPicPr>
        <xdr:cNvPr id="111" name="Рисунок 110"/>
        <xdr:cNvPicPr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5297151"/>
          <a:ext cx="971550" cy="686246"/>
        </a:xfrm>
        <a:prstGeom prst="rect">
          <a:avLst/>
        </a:prstGeom>
      </xdr:spPr>
    </xdr:pic>
    <xdr:clientData/>
  </xdr:oneCellAnchor>
  <xdr:oneCellAnchor>
    <xdr:from>
      <xdr:col>7</xdr:col>
      <xdr:colOff>28575</xdr:colOff>
      <xdr:row>44</xdr:row>
      <xdr:rowOff>19050</xdr:rowOff>
    </xdr:from>
    <xdr:ext cx="1039128" cy="704850"/>
    <xdr:pic>
      <xdr:nvPicPr>
        <xdr:cNvPr id="112" name="Рисунок 111"/>
        <xdr:cNvPicPr/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6030575"/>
          <a:ext cx="1039128" cy="704850"/>
        </a:xfrm>
        <a:prstGeom prst="rect">
          <a:avLst/>
        </a:prstGeom>
      </xdr:spPr>
    </xdr:pic>
    <xdr:clientData/>
  </xdr:oneCellAnchor>
  <xdr:twoCellAnchor editAs="oneCell">
    <xdr:from>
      <xdr:col>11</xdr:col>
      <xdr:colOff>400051</xdr:colOff>
      <xdr:row>104</xdr:row>
      <xdr:rowOff>0</xdr:rowOff>
    </xdr:from>
    <xdr:to>
      <xdr:col>13</xdr:col>
      <xdr:colOff>19051</xdr:colOff>
      <xdr:row>105</xdr:row>
      <xdr:rowOff>9525</xdr:rowOff>
    </xdr:to>
    <xdr:pic>
      <xdr:nvPicPr>
        <xdr:cNvPr id="115" name="Рисунок 114" descr="C:\Users\ei.chelpanovskiy\Desktop\Valencia.jpg"/>
        <xdr:cNvPicPr/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1" y="22812375"/>
          <a:ext cx="1143000" cy="866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109</xdr:row>
      <xdr:rowOff>219075</xdr:rowOff>
    </xdr:from>
    <xdr:to>
      <xdr:col>0</xdr:col>
      <xdr:colOff>1038310</xdr:colOff>
      <xdr:row>112</xdr:row>
      <xdr:rowOff>171450</xdr:rowOff>
    </xdr:to>
    <xdr:pic>
      <xdr:nvPicPr>
        <xdr:cNvPr id="118" name="Рисунок 117" descr="C:\Users\ei.chelpanovskiy\Desktop\Valencia.jpg"/>
        <xdr:cNvPicPr/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535775"/>
          <a:ext cx="962110" cy="6953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76200</xdr:colOff>
      <xdr:row>109</xdr:row>
      <xdr:rowOff>219075</xdr:rowOff>
    </xdr:from>
    <xdr:ext cx="962110" cy="695325"/>
    <xdr:pic>
      <xdr:nvPicPr>
        <xdr:cNvPr id="119" name="Рисунок 118" descr="C:\Users\ei.chelpanovskiy\Desktop\Valencia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535775"/>
          <a:ext cx="962110" cy="6953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57151</xdr:colOff>
      <xdr:row>125</xdr:row>
      <xdr:rowOff>9525</xdr:rowOff>
    </xdr:from>
    <xdr:to>
      <xdr:col>0</xdr:col>
      <xdr:colOff>962025</xdr:colOff>
      <xdr:row>129</xdr:row>
      <xdr:rowOff>142419</xdr:rowOff>
    </xdr:to>
    <xdr:pic>
      <xdr:nvPicPr>
        <xdr:cNvPr id="120" name="Рисунок 119" descr="http://i.siteapi.org/WwnmnP5A5FVBBFXgq0ECQarMNeg=/fit-in/1024x/top/eadca9257f4dbcb.ru.s.siteapi.org/img/9059f2187112174b655ee094644397d540c1eaa4.pn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21907500"/>
          <a:ext cx="904874" cy="894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57150</xdr:colOff>
      <xdr:row>140</xdr:row>
      <xdr:rowOff>1</xdr:rowOff>
    </xdr:from>
    <xdr:to>
      <xdr:col>12</xdr:col>
      <xdr:colOff>428625</xdr:colOff>
      <xdr:row>143</xdr:row>
      <xdr:rowOff>98365</xdr:rowOff>
    </xdr:to>
    <xdr:pic>
      <xdr:nvPicPr>
        <xdr:cNvPr id="122" name="Рисунок 121" descr="https://i.gyazo.com/278efc6087ca956e238f234727e4f5a4.pn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0" y="30765751"/>
          <a:ext cx="1971675" cy="669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140</xdr:row>
      <xdr:rowOff>28575</xdr:rowOff>
    </xdr:from>
    <xdr:to>
      <xdr:col>0</xdr:col>
      <xdr:colOff>1038225</xdr:colOff>
      <xdr:row>144</xdr:row>
      <xdr:rowOff>153574</xdr:rowOff>
    </xdr:to>
    <xdr:pic>
      <xdr:nvPicPr>
        <xdr:cNvPr id="124" name="Рисунок 123" descr="https://i.gyazo.com/b89ac49c10c3af85ff635b659aa9c5d2.pn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BEBA8EAE-BF5A-486C-A8C5-ECC9F3942E4B}">
              <a14:imgProps xmlns:a14="http://schemas.microsoft.com/office/drawing/2010/main">
                <a14:imgLayer r:embed="rId44">
                  <a14:imgEffect>
                    <a14:colorTemperature colorTemp="6922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3469600"/>
          <a:ext cx="981075" cy="886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447675</xdr:colOff>
      <xdr:row>145</xdr:row>
      <xdr:rowOff>238125</xdr:rowOff>
    </xdr:from>
    <xdr:to>
      <xdr:col>13</xdr:col>
      <xdr:colOff>19050</xdr:colOff>
      <xdr:row>147</xdr:row>
      <xdr:rowOff>9810</xdr:rowOff>
    </xdr:to>
    <xdr:pic>
      <xdr:nvPicPr>
        <xdr:cNvPr id="126" name="Рисунок 125" descr="https://i.gyazo.com/0325d546bb701799c4910a105c269a9c.png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31965900"/>
          <a:ext cx="1095375" cy="905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150</xdr:row>
      <xdr:rowOff>19050</xdr:rowOff>
    </xdr:from>
    <xdr:to>
      <xdr:col>0</xdr:col>
      <xdr:colOff>847725</xdr:colOff>
      <xdr:row>152</xdr:row>
      <xdr:rowOff>165404</xdr:rowOff>
    </xdr:to>
    <xdr:pic>
      <xdr:nvPicPr>
        <xdr:cNvPr id="128" name="Рисунок 127" descr="https://i.gyazo.com/0325d546bb701799c4910a105c269a9c.pn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6060400"/>
          <a:ext cx="638175" cy="527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153</xdr:row>
      <xdr:rowOff>19051</xdr:rowOff>
    </xdr:from>
    <xdr:to>
      <xdr:col>0</xdr:col>
      <xdr:colOff>888022</xdr:colOff>
      <xdr:row>155</xdr:row>
      <xdr:rowOff>152400</xdr:rowOff>
    </xdr:to>
    <xdr:pic>
      <xdr:nvPicPr>
        <xdr:cNvPr id="132" name="Рисунок 131" descr="HAG-102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28601" y="26641426"/>
          <a:ext cx="659421" cy="514349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156</xdr:row>
      <xdr:rowOff>19050</xdr:rowOff>
    </xdr:from>
    <xdr:to>
      <xdr:col>0</xdr:col>
      <xdr:colOff>849457</xdr:colOff>
      <xdr:row>158</xdr:row>
      <xdr:rowOff>161925</xdr:rowOff>
    </xdr:to>
    <xdr:pic>
      <xdr:nvPicPr>
        <xdr:cNvPr id="133" name="Рисунок 132" descr="HAG-103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00025" y="27222450"/>
          <a:ext cx="649432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159</xdr:row>
      <xdr:rowOff>28575</xdr:rowOff>
    </xdr:from>
    <xdr:to>
      <xdr:col>0</xdr:col>
      <xdr:colOff>732022</xdr:colOff>
      <xdr:row>161</xdr:row>
      <xdr:rowOff>142875</xdr:rowOff>
    </xdr:to>
    <xdr:pic>
      <xdr:nvPicPr>
        <xdr:cNvPr id="134" name="Рисунок 133" descr="HAG-104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76225" y="27813000"/>
          <a:ext cx="455797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181</xdr:row>
      <xdr:rowOff>28575</xdr:rowOff>
    </xdr:from>
    <xdr:to>
      <xdr:col>0</xdr:col>
      <xdr:colOff>981075</xdr:colOff>
      <xdr:row>183</xdr:row>
      <xdr:rowOff>171450</xdr:rowOff>
    </xdr:to>
    <xdr:pic>
      <xdr:nvPicPr>
        <xdr:cNvPr id="137" name="Рисунок 136" descr="HAG-101AV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80975" y="28394025"/>
          <a:ext cx="8001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184</xdr:row>
      <xdr:rowOff>66675</xdr:rowOff>
    </xdr:from>
    <xdr:to>
      <xdr:col>0</xdr:col>
      <xdr:colOff>895350</xdr:colOff>
      <xdr:row>186</xdr:row>
      <xdr:rowOff>123825</xdr:rowOff>
    </xdr:to>
    <xdr:pic>
      <xdr:nvPicPr>
        <xdr:cNvPr id="138" name="Рисунок 137" descr="HAG-103AV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238125" y="29013150"/>
          <a:ext cx="657225" cy="438150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257176</xdr:colOff>
      <xdr:row>150</xdr:row>
      <xdr:rowOff>47626</xdr:rowOff>
    </xdr:from>
    <xdr:to>
      <xdr:col>7</xdr:col>
      <xdr:colOff>990600</xdr:colOff>
      <xdr:row>152</xdr:row>
      <xdr:rowOff>170244</xdr:rowOff>
    </xdr:to>
    <xdr:pic>
      <xdr:nvPicPr>
        <xdr:cNvPr id="145" name="Рисунок 144" descr="HAG-766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5610226" y="26088976"/>
          <a:ext cx="733424" cy="503618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</xdr:colOff>
      <xdr:row>153</xdr:row>
      <xdr:rowOff>47625</xdr:rowOff>
    </xdr:from>
    <xdr:to>
      <xdr:col>7</xdr:col>
      <xdr:colOff>1000125</xdr:colOff>
      <xdr:row>156</xdr:row>
      <xdr:rowOff>4396</xdr:rowOff>
    </xdr:to>
    <xdr:pic>
      <xdr:nvPicPr>
        <xdr:cNvPr id="146" name="Рисунок 145" descr="HAG-767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553075" y="26670000"/>
          <a:ext cx="800100" cy="528271"/>
        </a:xfrm>
        <a:prstGeom prst="rect">
          <a:avLst/>
        </a:prstGeom>
      </xdr:spPr>
    </xdr:pic>
    <xdr:clientData/>
  </xdr:twoCellAnchor>
  <xdr:twoCellAnchor editAs="oneCell">
    <xdr:from>
      <xdr:col>7</xdr:col>
      <xdr:colOff>361951</xdr:colOff>
      <xdr:row>156</xdr:row>
      <xdr:rowOff>76200</xdr:rowOff>
    </xdr:from>
    <xdr:to>
      <xdr:col>7</xdr:col>
      <xdr:colOff>806451</xdr:colOff>
      <xdr:row>158</xdr:row>
      <xdr:rowOff>161925</xdr:rowOff>
    </xdr:to>
    <xdr:pic>
      <xdr:nvPicPr>
        <xdr:cNvPr id="147" name="Рисунок 146" descr="HAG-768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715001" y="27279600"/>
          <a:ext cx="444500" cy="466725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</xdr:colOff>
      <xdr:row>159</xdr:row>
      <xdr:rowOff>114300</xdr:rowOff>
    </xdr:from>
    <xdr:to>
      <xdr:col>7</xdr:col>
      <xdr:colOff>914400</xdr:colOff>
      <xdr:row>161</xdr:row>
      <xdr:rowOff>157163</xdr:rowOff>
    </xdr:to>
    <xdr:pic>
      <xdr:nvPicPr>
        <xdr:cNvPr id="148" name="Рисунок 147" descr="HAG-77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5553075" y="27898725"/>
          <a:ext cx="714375" cy="423863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162</xdr:row>
      <xdr:rowOff>28575</xdr:rowOff>
    </xdr:from>
    <xdr:to>
      <xdr:col>7</xdr:col>
      <xdr:colOff>990600</xdr:colOff>
      <xdr:row>164</xdr:row>
      <xdr:rowOff>171450</xdr:rowOff>
    </xdr:to>
    <xdr:pic>
      <xdr:nvPicPr>
        <xdr:cNvPr id="149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610225" y="28394025"/>
          <a:ext cx="733425" cy="53340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400051</xdr:colOff>
      <xdr:row>165</xdr:row>
      <xdr:rowOff>28576</xdr:rowOff>
    </xdr:from>
    <xdr:to>
      <xdr:col>7</xdr:col>
      <xdr:colOff>911301</xdr:colOff>
      <xdr:row>167</xdr:row>
      <xdr:rowOff>161925</xdr:rowOff>
    </xdr:to>
    <xdr:pic>
      <xdr:nvPicPr>
        <xdr:cNvPr id="150" name="Рисунок 149" descr="Крепление &quot;стена-штанга&quot; с произвольным углом HAG - 780 PC (полированный хром)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1" y="28975051"/>
          <a:ext cx="51125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196</xdr:row>
      <xdr:rowOff>9525</xdr:rowOff>
    </xdr:from>
    <xdr:to>
      <xdr:col>0</xdr:col>
      <xdr:colOff>869850</xdr:colOff>
      <xdr:row>198</xdr:row>
      <xdr:rowOff>171450</xdr:rowOff>
    </xdr:to>
    <xdr:pic>
      <xdr:nvPicPr>
        <xdr:cNvPr id="157" name="Рисунок 156" descr="HAG-631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228600" y="29927550"/>
          <a:ext cx="641250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199</xdr:row>
      <xdr:rowOff>9525</xdr:rowOff>
    </xdr:from>
    <xdr:to>
      <xdr:col>0</xdr:col>
      <xdr:colOff>1000125</xdr:colOff>
      <xdr:row>201</xdr:row>
      <xdr:rowOff>160147</xdr:rowOff>
    </xdr:to>
    <xdr:pic>
      <xdr:nvPicPr>
        <xdr:cNvPr id="158" name="Рисунок 157" descr="HAG-632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33350" y="30508575"/>
          <a:ext cx="866775" cy="531622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202</xdr:row>
      <xdr:rowOff>28575</xdr:rowOff>
    </xdr:from>
    <xdr:to>
      <xdr:col>0</xdr:col>
      <xdr:colOff>909088</xdr:colOff>
      <xdr:row>204</xdr:row>
      <xdr:rowOff>152400</xdr:rowOff>
    </xdr:to>
    <xdr:pic>
      <xdr:nvPicPr>
        <xdr:cNvPr id="159" name="Рисунок 158" descr="HAG-633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80975" y="31108650"/>
          <a:ext cx="728113" cy="5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205</xdr:row>
      <xdr:rowOff>28575</xdr:rowOff>
    </xdr:from>
    <xdr:to>
      <xdr:col>0</xdr:col>
      <xdr:colOff>962025</xdr:colOff>
      <xdr:row>207</xdr:row>
      <xdr:rowOff>126619</xdr:rowOff>
    </xdr:to>
    <xdr:pic>
      <xdr:nvPicPr>
        <xdr:cNvPr id="160" name="Рисунок 159" descr="HAG-634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80975" y="31689675"/>
          <a:ext cx="781050" cy="479044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208</xdr:row>
      <xdr:rowOff>38100</xdr:rowOff>
    </xdr:from>
    <xdr:to>
      <xdr:col>0</xdr:col>
      <xdr:colOff>978606</xdr:colOff>
      <xdr:row>210</xdr:row>
      <xdr:rowOff>123825</xdr:rowOff>
    </xdr:to>
    <xdr:pic>
      <xdr:nvPicPr>
        <xdr:cNvPr id="161" name="Рисунок 160" descr="HAG-635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14300" y="32280225"/>
          <a:ext cx="864306" cy="4667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211</xdr:row>
      <xdr:rowOff>28575</xdr:rowOff>
    </xdr:from>
    <xdr:to>
      <xdr:col>0</xdr:col>
      <xdr:colOff>962025</xdr:colOff>
      <xdr:row>213</xdr:row>
      <xdr:rowOff>122555</xdr:rowOff>
    </xdr:to>
    <xdr:pic>
      <xdr:nvPicPr>
        <xdr:cNvPr id="162" name="Рисунок 161" descr="HAG-636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23825" y="32851725"/>
          <a:ext cx="838200" cy="47498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214</xdr:row>
      <xdr:rowOff>19050</xdr:rowOff>
    </xdr:from>
    <xdr:to>
      <xdr:col>0</xdr:col>
      <xdr:colOff>995855</xdr:colOff>
      <xdr:row>216</xdr:row>
      <xdr:rowOff>171450</xdr:rowOff>
    </xdr:to>
    <xdr:pic>
      <xdr:nvPicPr>
        <xdr:cNvPr id="165" name="Рисунок 164" descr="HAG-637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76200" y="33423225"/>
          <a:ext cx="919655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217</xdr:row>
      <xdr:rowOff>38100</xdr:rowOff>
    </xdr:from>
    <xdr:to>
      <xdr:col>0</xdr:col>
      <xdr:colOff>921898</xdr:colOff>
      <xdr:row>219</xdr:row>
      <xdr:rowOff>133350</xdr:rowOff>
    </xdr:to>
    <xdr:pic>
      <xdr:nvPicPr>
        <xdr:cNvPr id="166" name="Рисунок 165" descr="HAG-638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61925" y="34023300"/>
          <a:ext cx="759973" cy="476250"/>
        </a:xfrm>
        <a:prstGeom prst="rect">
          <a:avLst/>
        </a:prstGeom>
      </xdr:spPr>
    </xdr:pic>
    <xdr:clientData/>
  </xdr:twoCellAnchor>
  <xdr:twoCellAnchor editAs="oneCell">
    <xdr:from>
      <xdr:col>7</xdr:col>
      <xdr:colOff>352427</xdr:colOff>
      <xdr:row>199</xdr:row>
      <xdr:rowOff>28575</xdr:rowOff>
    </xdr:from>
    <xdr:to>
      <xdr:col>7</xdr:col>
      <xdr:colOff>867095</xdr:colOff>
      <xdr:row>202</xdr:row>
      <xdr:rowOff>0</xdr:rowOff>
    </xdr:to>
    <xdr:pic>
      <xdr:nvPicPr>
        <xdr:cNvPr id="175" name="Рисунок 174" descr="http://i.siteapi.org/Y_3vQvMpPDafZlfdIysFbHMluk0=/fit-in/1024x/top/eadca9257f4dbcb.ru.s.siteapi.org/img/b565d33b32f07540f4c2e0199c2b69b8266461f3.pn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7" y="29946600"/>
          <a:ext cx="514668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342900</xdr:colOff>
      <xdr:row>202</xdr:row>
      <xdr:rowOff>38101</xdr:rowOff>
    </xdr:from>
    <xdr:to>
      <xdr:col>7</xdr:col>
      <xdr:colOff>875422</xdr:colOff>
      <xdr:row>204</xdr:row>
      <xdr:rowOff>114300</xdr:rowOff>
    </xdr:to>
    <xdr:pic>
      <xdr:nvPicPr>
        <xdr:cNvPr id="176" name="Рисунок 175" descr="http://i.siteapi.org/QShMEqN8xzLR1Kkz-tI6hTbf-TU=/fit-in/1024x/top/eadca9257f4dbcb.ru.s.siteapi.org/img/7a8786ef3d6dd3dc9d595f41a97355d166e1ca49.pn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30537151"/>
          <a:ext cx="532522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314325</xdr:colOff>
      <xdr:row>205</xdr:row>
      <xdr:rowOff>28576</xdr:rowOff>
    </xdr:from>
    <xdr:to>
      <xdr:col>7</xdr:col>
      <xdr:colOff>904875</xdr:colOff>
      <xdr:row>207</xdr:row>
      <xdr:rowOff>132670</xdr:rowOff>
    </xdr:to>
    <xdr:pic>
      <xdr:nvPicPr>
        <xdr:cNvPr id="177" name="Рисунок 176" descr="https://i.gyazo.com/c6f87ca586619c62ad5b55dea91e1d3e.png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31108651"/>
          <a:ext cx="590550" cy="485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295276</xdr:colOff>
      <xdr:row>208</xdr:row>
      <xdr:rowOff>38101</xdr:rowOff>
    </xdr:from>
    <xdr:to>
      <xdr:col>7</xdr:col>
      <xdr:colOff>938401</xdr:colOff>
      <xdr:row>210</xdr:row>
      <xdr:rowOff>133351</xdr:rowOff>
    </xdr:to>
    <xdr:pic>
      <xdr:nvPicPr>
        <xdr:cNvPr id="178" name="Рисунок 177" descr="http://i.siteapi.org/Awl809anPi5WLN1hwaXhYHPHj9Y=/fit-in/1024x/top/eadca9257f4dbcb.ru.s.siteapi.org/img/b1585f9e4611fc5c10eeed04809cdf4bcfef9268.pn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6" y="31699201"/>
          <a:ext cx="64312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266700</xdr:colOff>
      <xdr:row>211</xdr:row>
      <xdr:rowOff>38100</xdr:rowOff>
    </xdr:from>
    <xdr:to>
      <xdr:col>7</xdr:col>
      <xdr:colOff>929829</xdr:colOff>
      <xdr:row>213</xdr:row>
      <xdr:rowOff>171450</xdr:rowOff>
    </xdr:to>
    <xdr:pic>
      <xdr:nvPicPr>
        <xdr:cNvPr id="179" name="Рисунок 178" descr="https://i.gyazo.com/1d469ef8f97ec5fcb5ed41f840d9fbcc.png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32280225"/>
          <a:ext cx="663129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285751</xdr:colOff>
      <xdr:row>214</xdr:row>
      <xdr:rowOff>38100</xdr:rowOff>
    </xdr:from>
    <xdr:to>
      <xdr:col>7</xdr:col>
      <xdr:colOff>971551</xdr:colOff>
      <xdr:row>216</xdr:row>
      <xdr:rowOff>139553</xdr:rowOff>
    </xdr:to>
    <xdr:pic>
      <xdr:nvPicPr>
        <xdr:cNvPr id="180" name="Рисунок 179" descr="http://i.siteapi.org/lls8hTUpMYqicPcu54c2KKH3jlE=/fit-in/1024x/top/eadca9257f4dbcb.ru.s.siteapi.org/img/3314e78a15d99c7ef180bbf6b285959317709225.pn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1" y="32861250"/>
          <a:ext cx="685800" cy="482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276225</xdr:colOff>
      <xdr:row>217</xdr:row>
      <xdr:rowOff>47625</xdr:rowOff>
    </xdr:from>
    <xdr:to>
      <xdr:col>7</xdr:col>
      <xdr:colOff>962025</xdr:colOff>
      <xdr:row>219</xdr:row>
      <xdr:rowOff>149078</xdr:rowOff>
    </xdr:to>
    <xdr:pic>
      <xdr:nvPicPr>
        <xdr:cNvPr id="181" name="Рисунок 180" descr="http://i.siteapi.org/lls8hTUpMYqicPcu54c2KKH3jlE=/fit-in/1024x/top/eadca9257f4dbcb.ru.s.siteapi.org/img/3314e78a15d99c7ef180bbf6b285959317709225.pn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3451800"/>
          <a:ext cx="685800" cy="482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179294</xdr:colOff>
      <xdr:row>224</xdr:row>
      <xdr:rowOff>129990</xdr:rowOff>
    </xdr:from>
    <xdr:to>
      <xdr:col>0</xdr:col>
      <xdr:colOff>922102</xdr:colOff>
      <xdr:row>228</xdr:row>
      <xdr:rowOff>108698</xdr:rowOff>
    </xdr:to>
    <xdr:pic>
      <xdr:nvPicPr>
        <xdr:cNvPr id="93" name="Picture 5" descr="2006714144216932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BEBA8EAE-BF5A-486C-A8C5-ECC9F3942E4B}">
              <a14:imgProps xmlns:a14="http://schemas.microsoft.com/office/drawing/2010/main">
                <a14:imgLayer r:embed="rId73">
                  <a14:imgEffect>
                    <a14:backgroundRemoval t="10000" b="90000" l="10000" r="82308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79294" y="35506961"/>
          <a:ext cx="742808" cy="7440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63873</xdr:colOff>
      <xdr:row>227</xdr:row>
      <xdr:rowOff>76763</xdr:rowOff>
    </xdr:from>
    <xdr:to>
      <xdr:col>0</xdr:col>
      <xdr:colOff>936649</xdr:colOff>
      <xdr:row>231</xdr:row>
      <xdr:rowOff>187139</xdr:rowOff>
    </xdr:to>
    <xdr:pic>
      <xdr:nvPicPr>
        <xdr:cNvPr id="94" name="Picture 4" descr="2006714144254661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BEBA8EAE-BF5A-486C-A8C5-ECC9F3942E4B}">
              <a14:imgProps xmlns:a14="http://schemas.microsoft.com/office/drawing/2010/main">
                <a14:imgLayer r:embed="rId75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3873" y="36036439"/>
          <a:ext cx="872776" cy="87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86283</xdr:colOff>
      <xdr:row>230</xdr:row>
      <xdr:rowOff>84045</xdr:rowOff>
    </xdr:from>
    <xdr:to>
      <xdr:col>0</xdr:col>
      <xdr:colOff>951800</xdr:colOff>
      <xdr:row>234</xdr:row>
      <xdr:rowOff>187138</xdr:rowOff>
    </xdr:to>
    <xdr:pic>
      <xdr:nvPicPr>
        <xdr:cNvPr id="95" name="Picture 7" descr="200671414485985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BEBA8EAE-BF5A-486C-A8C5-ECC9F3942E4B}">
              <a14:imgProps xmlns:a14="http://schemas.microsoft.com/office/drawing/2010/main">
                <a14:imgLayer r:embed="rId77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86283" y="36626427"/>
          <a:ext cx="865517" cy="868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67236</xdr:colOff>
      <xdr:row>233</xdr:row>
      <xdr:rowOff>100855</xdr:rowOff>
    </xdr:from>
    <xdr:to>
      <xdr:col>0</xdr:col>
      <xdr:colOff>974911</xdr:colOff>
      <xdr:row>238</xdr:row>
      <xdr:rowOff>52668</xdr:rowOff>
    </xdr:to>
    <xdr:pic>
      <xdr:nvPicPr>
        <xdr:cNvPr id="96" name="Picture 24" descr="2006714145132924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BEBA8EAE-BF5A-486C-A8C5-ECC9F3942E4B}">
              <a14:imgProps xmlns:a14="http://schemas.microsoft.com/office/drawing/2010/main">
                <a14:imgLayer r:embed="rId79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7236" y="37225943"/>
          <a:ext cx="907675" cy="90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97491</xdr:colOff>
      <xdr:row>236</xdr:row>
      <xdr:rowOff>59954</xdr:rowOff>
    </xdr:from>
    <xdr:to>
      <xdr:col>0</xdr:col>
      <xdr:colOff>974912</xdr:colOff>
      <xdr:row>240</xdr:row>
      <xdr:rowOff>172013</xdr:rowOff>
    </xdr:to>
    <xdr:pic>
      <xdr:nvPicPr>
        <xdr:cNvPr id="101" name="Picture 25" descr="2006714145057383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BEBA8EAE-BF5A-486C-A8C5-ECC9F3942E4B}">
              <a14:imgProps xmlns:a14="http://schemas.microsoft.com/office/drawing/2010/main">
                <a14:imgLayer r:embed="rId81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97491" y="37767748"/>
          <a:ext cx="877421" cy="877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112059</xdr:colOff>
      <xdr:row>239</xdr:row>
      <xdr:rowOff>67238</xdr:rowOff>
    </xdr:from>
    <xdr:to>
      <xdr:col>0</xdr:col>
      <xdr:colOff>963706</xdr:colOff>
      <xdr:row>243</xdr:row>
      <xdr:rowOff>153523</xdr:rowOff>
    </xdr:to>
    <xdr:pic>
      <xdr:nvPicPr>
        <xdr:cNvPr id="114" name="Picture 26" descr="2006714145219586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BEBA8EAE-BF5A-486C-A8C5-ECC9F3942E4B}">
              <a14:imgProps xmlns:a14="http://schemas.microsoft.com/office/drawing/2010/main">
                <a14:imgLayer r:embed="rId83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12059" y="38357738"/>
          <a:ext cx="851647" cy="8516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227470</xdr:colOff>
      <xdr:row>242</xdr:row>
      <xdr:rowOff>175364</xdr:rowOff>
    </xdr:from>
    <xdr:to>
      <xdr:col>0</xdr:col>
      <xdr:colOff>892547</xdr:colOff>
      <xdr:row>246</xdr:row>
      <xdr:rowOff>65554</xdr:rowOff>
    </xdr:to>
    <xdr:pic>
      <xdr:nvPicPr>
        <xdr:cNvPr id="116" name="Picture 13" descr="2006925153238971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BEBA8EAE-BF5A-486C-A8C5-ECC9F3942E4B}">
              <a14:imgProps xmlns:a14="http://schemas.microsoft.com/office/drawing/2010/main">
                <a14:imgLayer r:embed="rId85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27470" y="39048570"/>
          <a:ext cx="665077" cy="6650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112060</xdr:colOff>
      <xdr:row>221</xdr:row>
      <xdr:rowOff>56029</xdr:rowOff>
    </xdr:from>
    <xdr:to>
      <xdr:col>0</xdr:col>
      <xdr:colOff>1008531</xdr:colOff>
      <xdr:row>225</xdr:row>
      <xdr:rowOff>177614</xdr:rowOff>
    </xdr:to>
    <xdr:pic>
      <xdr:nvPicPr>
        <xdr:cNvPr id="123" name="Picture 3" descr="2006714144144147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BEBA8EAE-BF5A-486C-A8C5-ECC9F3942E4B}">
              <a14:imgProps xmlns:a14="http://schemas.microsoft.com/office/drawing/2010/main">
                <a14:imgLayer r:embed="rId87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12060" y="34850294"/>
          <a:ext cx="896471" cy="8964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235323</xdr:colOff>
      <xdr:row>222</xdr:row>
      <xdr:rowOff>44823</xdr:rowOff>
    </xdr:from>
    <xdr:to>
      <xdr:col>7</xdr:col>
      <xdr:colOff>941294</xdr:colOff>
      <xdr:row>224</xdr:row>
      <xdr:rowOff>115644</xdr:rowOff>
    </xdr:to>
    <xdr:pic>
      <xdr:nvPicPr>
        <xdr:cNvPr id="140" name="Рисунок 139" descr="HAG-225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5591735" y="35040794"/>
          <a:ext cx="705971" cy="451821"/>
        </a:xfrm>
        <a:prstGeom prst="rect">
          <a:avLst/>
        </a:prstGeom>
      </xdr:spPr>
    </xdr:pic>
    <xdr:clientData/>
  </xdr:twoCellAnchor>
  <xdr:twoCellAnchor editAs="oneCell">
    <xdr:from>
      <xdr:col>7</xdr:col>
      <xdr:colOff>347382</xdr:colOff>
      <xdr:row>225</xdr:row>
      <xdr:rowOff>56029</xdr:rowOff>
    </xdr:from>
    <xdr:to>
      <xdr:col>7</xdr:col>
      <xdr:colOff>907676</xdr:colOff>
      <xdr:row>227</xdr:row>
      <xdr:rowOff>167636</xdr:rowOff>
    </xdr:to>
    <xdr:pic>
      <xdr:nvPicPr>
        <xdr:cNvPr id="141" name="Рисунок 140" descr="http://i.siteapi.org/7DQSWioqdg4fkeKPFy-D42LmjJI=/fit-in/1024x/top/eadca9257f4dbcb.ru.s.siteapi.org/img/6920bb21633a243d423824938fa7e77f80516e6c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30" t="29108" r="13293" b="17930"/>
        <a:stretch/>
      </xdr:blipFill>
      <xdr:spPr bwMode="auto">
        <a:xfrm>
          <a:off x="5703794" y="35634705"/>
          <a:ext cx="560294" cy="492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268941</xdr:colOff>
      <xdr:row>228</xdr:row>
      <xdr:rowOff>44825</xdr:rowOff>
    </xdr:from>
    <xdr:to>
      <xdr:col>7</xdr:col>
      <xdr:colOff>963706</xdr:colOff>
      <xdr:row>230</xdr:row>
      <xdr:rowOff>153857</xdr:rowOff>
    </xdr:to>
    <xdr:pic>
      <xdr:nvPicPr>
        <xdr:cNvPr id="142" name="Рисунок 141" descr="http://i.siteapi.org/RtlpWigIkeKh_wAPHFom_CSU4HA=/fit-in/1024x/top/eadca9257f4dbcb.ru.s.siteapi.org/img/32c210d97009355a70ba834f90ee340c9264c28a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905" b="16266"/>
        <a:stretch/>
      </xdr:blipFill>
      <xdr:spPr bwMode="auto">
        <a:xfrm>
          <a:off x="5625353" y="36206207"/>
          <a:ext cx="694765" cy="490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381000</xdr:colOff>
      <xdr:row>231</xdr:row>
      <xdr:rowOff>56028</xdr:rowOff>
    </xdr:from>
    <xdr:to>
      <xdr:col>7</xdr:col>
      <xdr:colOff>997324</xdr:colOff>
      <xdr:row>233</xdr:row>
      <xdr:rowOff>141467</xdr:rowOff>
    </xdr:to>
    <xdr:pic>
      <xdr:nvPicPr>
        <xdr:cNvPr id="143" name="Рисунок 142" descr="http://i.siteapi.org/5_d3dthnuEstI5NrKZmQhILxCIU=/fit-in/1024x/top/eadca9257f4dbcb.ru.s.siteapi.org/img/de7b68e939c02293223b901564c06d84a826f644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747" b="14169"/>
        <a:stretch/>
      </xdr:blipFill>
      <xdr:spPr bwMode="auto">
        <a:xfrm>
          <a:off x="5737412" y="36800116"/>
          <a:ext cx="616324" cy="466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123265</xdr:colOff>
      <xdr:row>234</xdr:row>
      <xdr:rowOff>67236</xdr:rowOff>
    </xdr:from>
    <xdr:to>
      <xdr:col>7</xdr:col>
      <xdr:colOff>1086971</xdr:colOff>
      <xdr:row>236</xdr:row>
      <xdr:rowOff>108214</xdr:rowOff>
    </xdr:to>
    <xdr:pic>
      <xdr:nvPicPr>
        <xdr:cNvPr id="144" name="Рисунок 143" descr="Ручка-кноб ID 205 (анодированный алюминий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93" b="16144"/>
        <a:stretch/>
      </xdr:blipFill>
      <xdr:spPr bwMode="auto">
        <a:xfrm>
          <a:off x="5479677" y="37394030"/>
          <a:ext cx="963706" cy="421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302559</xdr:colOff>
      <xdr:row>237</xdr:row>
      <xdr:rowOff>33618</xdr:rowOff>
    </xdr:from>
    <xdr:to>
      <xdr:col>7</xdr:col>
      <xdr:colOff>986119</xdr:colOff>
      <xdr:row>239</xdr:row>
      <xdr:rowOff>160765</xdr:rowOff>
    </xdr:to>
    <xdr:pic>
      <xdr:nvPicPr>
        <xdr:cNvPr id="151" name="Рисунок 150" descr="http://i.siteapi.org/SpuwojwLmJTWju5ACsEcNPGby_I=/fit-in/1024x/top/eadca9257f4dbcb.ru.s.siteapi.org/img/c67c56bc19e074f6dc9c09b5a625c487abb3818e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04" b="15924"/>
        <a:stretch/>
      </xdr:blipFill>
      <xdr:spPr bwMode="auto">
        <a:xfrm>
          <a:off x="5658971" y="37943118"/>
          <a:ext cx="683560" cy="508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336177</xdr:colOff>
      <xdr:row>240</xdr:row>
      <xdr:rowOff>44824</xdr:rowOff>
    </xdr:from>
    <xdr:to>
      <xdr:col>7</xdr:col>
      <xdr:colOff>1016221</xdr:colOff>
      <xdr:row>242</xdr:row>
      <xdr:rowOff>145678</xdr:rowOff>
    </xdr:to>
    <xdr:pic>
      <xdr:nvPicPr>
        <xdr:cNvPr id="152" name="Рисунок 151" descr="Ручка-купе HAG T-11 ANB (анодированный алюминий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03" b="13165"/>
        <a:stretch/>
      </xdr:blipFill>
      <xdr:spPr bwMode="auto">
        <a:xfrm>
          <a:off x="5692589" y="38537030"/>
          <a:ext cx="680044" cy="481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347385</xdr:colOff>
      <xdr:row>243</xdr:row>
      <xdr:rowOff>22411</xdr:rowOff>
    </xdr:from>
    <xdr:to>
      <xdr:col>7</xdr:col>
      <xdr:colOff>1109383</xdr:colOff>
      <xdr:row>245</xdr:row>
      <xdr:rowOff>185458</xdr:rowOff>
    </xdr:to>
    <xdr:pic>
      <xdr:nvPicPr>
        <xdr:cNvPr id="153" name="Рисунок 152" descr="http://hag-spb.ru/static/img/0000/0001/5082/15082283.41jggk4cjr.png?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13" b="12479"/>
        <a:stretch/>
      </xdr:blipFill>
      <xdr:spPr bwMode="auto">
        <a:xfrm>
          <a:off x="5703797" y="39097323"/>
          <a:ext cx="761998" cy="544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145677</xdr:colOff>
      <xdr:row>260</xdr:row>
      <xdr:rowOff>56029</xdr:rowOff>
    </xdr:from>
    <xdr:to>
      <xdr:col>7</xdr:col>
      <xdr:colOff>930088</xdr:colOff>
      <xdr:row>264</xdr:row>
      <xdr:rowOff>164632</xdr:rowOff>
    </xdr:to>
    <xdr:pic>
      <xdr:nvPicPr>
        <xdr:cNvPr id="155" name="Рисунок 154" descr="https://i.gyazo.com/c02ccd599456d6ce82922467c4ecf7e2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2089" y="41058353"/>
          <a:ext cx="784411" cy="870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179294</xdr:colOff>
      <xdr:row>260</xdr:row>
      <xdr:rowOff>44823</xdr:rowOff>
    </xdr:from>
    <xdr:to>
      <xdr:col>0</xdr:col>
      <xdr:colOff>918882</xdr:colOff>
      <xdr:row>264</xdr:row>
      <xdr:rowOff>189249</xdr:rowOff>
    </xdr:to>
    <xdr:pic>
      <xdr:nvPicPr>
        <xdr:cNvPr id="156" name="Рисунок 155" descr="https://i.gyazo.com/63342d0a051099ae81ae3cc47abc2c96.pn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4" y="41047147"/>
          <a:ext cx="739588" cy="906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100853</xdr:colOff>
      <xdr:row>255</xdr:row>
      <xdr:rowOff>179293</xdr:rowOff>
    </xdr:from>
    <xdr:to>
      <xdr:col>13</xdr:col>
      <xdr:colOff>115981</xdr:colOff>
      <xdr:row>256</xdr:row>
      <xdr:rowOff>819580</xdr:rowOff>
    </xdr:to>
    <xdr:pic>
      <xdr:nvPicPr>
        <xdr:cNvPr id="168" name="Рисунок 167" descr="https://i.gyazo.com/63342d0a051099ae81ae3cc47abc2c96.pn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7765" y="40408411"/>
          <a:ext cx="739588" cy="906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504826</xdr:colOff>
      <xdr:row>94</xdr:row>
      <xdr:rowOff>19051</xdr:rowOff>
    </xdr:from>
    <xdr:to>
      <xdr:col>7</xdr:col>
      <xdr:colOff>750828</xdr:colOff>
      <xdr:row>96</xdr:row>
      <xdr:rowOff>123826</xdr:rowOff>
    </xdr:to>
    <xdr:pic>
      <xdr:nvPicPr>
        <xdr:cNvPr id="194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5857876" y="20812126"/>
          <a:ext cx="246002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504826</xdr:colOff>
      <xdr:row>97</xdr:row>
      <xdr:rowOff>57151</xdr:rowOff>
    </xdr:from>
    <xdr:to>
      <xdr:col>7</xdr:col>
      <xdr:colOff>750828</xdr:colOff>
      <xdr:row>99</xdr:row>
      <xdr:rowOff>161926</xdr:rowOff>
    </xdr:to>
    <xdr:pic>
      <xdr:nvPicPr>
        <xdr:cNvPr id="195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5857876" y="21431251"/>
          <a:ext cx="246002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114301</xdr:colOff>
      <xdr:row>289</xdr:row>
      <xdr:rowOff>9526</xdr:rowOff>
    </xdr:from>
    <xdr:to>
      <xdr:col>13</xdr:col>
      <xdr:colOff>19051</xdr:colOff>
      <xdr:row>290</xdr:row>
      <xdr:rowOff>9525</xdr:rowOff>
    </xdr:to>
    <xdr:pic>
      <xdr:nvPicPr>
        <xdr:cNvPr id="197" name="Рисунок 196" descr="HAG-40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9048751" y="60874276"/>
          <a:ext cx="1428750" cy="87629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292</xdr:row>
      <xdr:rowOff>19051</xdr:rowOff>
    </xdr:from>
    <xdr:to>
      <xdr:col>0</xdr:col>
      <xdr:colOff>895351</xdr:colOff>
      <xdr:row>294</xdr:row>
      <xdr:rowOff>180243</xdr:rowOff>
    </xdr:to>
    <xdr:pic>
      <xdr:nvPicPr>
        <xdr:cNvPr id="198" name="Рисунок 197" descr="Профиль зажимной HAG - 40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53311426"/>
          <a:ext cx="704850" cy="542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266702</xdr:colOff>
      <xdr:row>302</xdr:row>
      <xdr:rowOff>19051</xdr:rowOff>
    </xdr:from>
    <xdr:to>
      <xdr:col>0</xdr:col>
      <xdr:colOff>752476</xdr:colOff>
      <xdr:row>304</xdr:row>
      <xdr:rowOff>156177</xdr:rowOff>
    </xdr:to>
    <xdr:pic>
      <xdr:nvPicPr>
        <xdr:cNvPr id="202" name="Рисунок 201" descr="Профиль для душевой кабины A-M-100 (аналог Metalglas, Италия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02" r="46462" b="8695"/>
        <a:stretch/>
      </xdr:blipFill>
      <xdr:spPr bwMode="auto">
        <a:xfrm>
          <a:off x="5619752" y="53501926"/>
          <a:ext cx="485774" cy="527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400050</xdr:colOff>
      <xdr:row>292</xdr:row>
      <xdr:rowOff>38101</xdr:rowOff>
    </xdr:from>
    <xdr:to>
      <xdr:col>7</xdr:col>
      <xdr:colOff>771525</xdr:colOff>
      <xdr:row>294</xdr:row>
      <xdr:rowOff>161407</xdr:rowOff>
    </xdr:to>
    <xdr:pic>
      <xdr:nvPicPr>
        <xdr:cNvPr id="203" name="Рисунок 202" descr="Торцевая заглушка для зажимного профиля HAG - 40 SSS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53520976"/>
          <a:ext cx="371475" cy="504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779056</xdr:colOff>
      <xdr:row>305</xdr:row>
      <xdr:rowOff>257174</xdr:rowOff>
    </xdr:from>
    <xdr:to>
      <xdr:col>13</xdr:col>
      <xdr:colOff>0</xdr:colOff>
      <xdr:row>307</xdr:row>
      <xdr:rowOff>9524</xdr:rowOff>
    </xdr:to>
    <xdr:pic>
      <xdr:nvPicPr>
        <xdr:cNvPr id="206" name="Рисунок 205" descr="FS-650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8913406" y="64922399"/>
          <a:ext cx="1545044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309</xdr:row>
      <xdr:rowOff>57149</xdr:rowOff>
    </xdr:from>
    <xdr:to>
      <xdr:col>0</xdr:col>
      <xdr:colOff>910083</xdr:colOff>
      <xdr:row>311</xdr:row>
      <xdr:rowOff>85724</xdr:rowOff>
    </xdr:to>
    <xdr:pic>
      <xdr:nvPicPr>
        <xdr:cNvPr id="2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38125" y="57302399"/>
          <a:ext cx="671958" cy="40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190500</xdr:colOff>
      <xdr:row>312</xdr:row>
      <xdr:rowOff>76191</xdr:rowOff>
    </xdr:from>
    <xdr:to>
      <xdr:col>0</xdr:col>
      <xdr:colOff>943489</xdr:colOff>
      <xdr:row>314</xdr:row>
      <xdr:rowOff>141964</xdr:rowOff>
    </xdr:to>
    <xdr:pic>
      <xdr:nvPicPr>
        <xdr:cNvPr id="216" name="Рисунок 215" descr="PF-02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90500" y="57902466"/>
          <a:ext cx="752989" cy="44677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315</xdr:row>
      <xdr:rowOff>85716</xdr:rowOff>
    </xdr:from>
    <xdr:to>
      <xdr:col>0</xdr:col>
      <xdr:colOff>962540</xdr:colOff>
      <xdr:row>317</xdr:row>
      <xdr:rowOff>96271</xdr:rowOff>
    </xdr:to>
    <xdr:pic>
      <xdr:nvPicPr>
        <xdr:cNvPr id="217" name="Рисунок 216" descr="PF-03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209551" y="58493016"/>
          <a:ext cx="752989" cy="39155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318</xdr:row>
      <xdr:rowOff>38092</xdr:rowOff>
    </xdr:from>
    <xdr:to>
      <xdr:col>0</xdr:col>
      <xdr:colOff>924438</xdr:colOff>
      <xdr:row>320</xdr:row>
      <xdr:rowOff>139004</xdr:rowOff>
    </xdr:to>
    <xdr:pic>
      <xdr:nvPicPr>
        <xdr:cNvPr id="218" name="Рисунок 217" descr="PF-04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71450" y="59026417"/>
          <a:ext cx="752988" cy="481912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321</xdr:row>
      <xdr:rowOff>9525</xdr:rowOff>
    </xdr:from>
    <xdr:to>
      <xdr:col>0</xdr:col>
      <xdr:colOff>955557</xdr:colOff>
      <xdr:row>323</xdr:row>
      <xdr:rowOff>176662</xdr:rowOff>
    </xdr:to>
    <xdr:pic>
      <xdr:nvPicPr>
        <xdr:cNvPr id="219" name="Рисунок 218" descr="PF-042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33351" y="59578875"/>
          <a:ext cx="822206" cy="54813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324</xdr:row>
      <xdr:rowOff>47625</xdr:rowOff>
    </xdr:from>
    <xdr:to>
      <xdr:col>0</xdr:col>
      <xdr:colOff>946032</xdr:colOff>
      <xdr:row>326</xdr:row>
      <xdr:rowOff>132542</xdr:rowOff>
    </xdr:to>
    <xdr:pic>
      <xdr:nvPicPr>
        <xdr:cNvPr id="220" name="Рисунок 219" descr="PF-041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23826" y="60198000"/>
          <a:ext cx="822206" cy="465917"/>
        </a:xfrm>
        <a:prstGeom prst="rect">
          <a:avLst/>
        </a:prstGeom>
      </xdr:spPr>
    </xdr:pic>
    <xdr:clientData/>
  </xdr:twoCellAnchor>
  <xdr:twoCellAnchor editAs="oneCell">
    <xdr:from>
      <xdr:col>0</xdr:col>
      <xdr:colOff>257180</xdr:colOff>
      <xdr:row>327</xdr:row>
      <xdr:rowOff>9526</xdr:rowOff>
    </xdr:from>
    <xdr:to>
      <xdr:col>0</xdr:col>
      <xdr:colOff>764763</xdr:colOff>
      <xdr:row>329</xdr:row>
      <xdr:rowOff>142876</xdr:rowOff>
    </xdr:to>
    <xdr:pic>
      <xdr:nvPicPr>
        <xdr:cNvPr id="221" name="Рисунок 220" descr="PF-07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257180" y="60740926"/>
          <a:ext cx="507583" cy="514350"/>
        </a:xfrm>
        <a:prstGeom prst="rect">
          <a:avLst/>
        </a:prstGeom>
      </xdr:spPr>
    </xdr:pic>
    <xdr:clientData/>
  </xdr:twoCellAnchor>
  <xdr:twoCellAnchor editAs="oneCell">
    <xdr:from>
      <xdr:col>7</xdr:col>
      <xdr:colOff>51707</xdr:colOff>
      <xdr:row>333</xdr:row>
      <xdr:rowOff>29935</xdr:rowOff>
    </xdr:from>
    <xdr:to>
      <xdr:col>7</xdr:col>
      <xdr:colOff>974500</xdr:colOff>
      <xdr:row>335</xdr:row>
      <xdr:rowOff>85724</xdr:rowOff>
    </xdr:to>
    <xdr:pic>
      <xdr:nvPicPr>
        <xdr:cNvPr id="232" name="Рисунок 231" descr="PF-200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5404757" y="57465685"/>
          <a:ext cx="922793" cy="436789"/>
        </a:xfrm>
        <a:prstGeom prst="rect">
          <a:avLst/>
        </a:prstGeom>
      </xdr:spPr>
    </xdr:pic>
    <xdr:clientData/>
  </xdr:twoCellAnchor>
  <xdr:twoCellAnchor editAs="oneCell">
    <xdr:from>
      <xdr:col>7</xdr:col>
      <xdr:colOff>833438</xdr:colOff>
      <xdr:row>334</xdr:row>
      <xdr:rowOff>35038</xdr:rowOff>
    </xdr:from>
    <xdr:to>
      <xdr:col>7</xdr:col>
      <xdr:colOff>1126510</xdr:colOff>
      <xdr:row>335</xdr:row>
      <xdr:rowOff>144589</xdr:rowOff>
    </xdr:to>
    <xdr:pic>
      <xdr:nvPicPr>
        <xdr:cNvPr id="233" name="Рисунок 232" descr="PF-200(2)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186488" y="57661288"/>
          <a:ext cx="293072" cy="300051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348</xdr:row>
      <xdr:rowOff>257175</xdr:rowOff>
    </xdr:from>
    <xdr:to>
      <xdr:col>13</xdr:col>
      <xdr:colOff>114300</xdr:colOff>
      <xdr:row>350</xdr:row>
      <xdr:rowOff>11049</xdr:rowOff>
    </xdr:to>
    <xdr:pic>
      <xdr:nvPicPr>
        <xdr:cNvPr id="241" name="Рисунок 240" descr="V-0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9563100" y="74218800"/>
          <a:ext cx="628650" cy="896874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352</xdr:row>
      <xdr:rowOff>28575</xdr:rowOff>
    </xdr:from>
    <xdr:to>
      <xdr:col>0</xdr:col>
      <xdr:colOff>704405</xdr:colOff>
      <xdr:row>354</xdr:row>
      <xdr:rowOff>190500</xdr:rowOff>
    </xdr:to>
    <xdr:pic>
      <xdr:nvPicPr>
        <xdr:cNvPr id="243" name="Рисунок 242" descr="V-0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323850" y="63569850"/>
          <a:ext cx="380555" cy="542925"/>
        </a:xfrm>
        <a:prstGeom prst="rect">
          <a:avLst/>
        </a:prstGeom>
      </xdr:spPr>
    </xdr:pic>
    <xdr:clientData/>
  </xdr:twoCellAnchor>
  <xdr:twoCellAnchor editAs="oneCell">
    <xdr:from>
      <xdr:col>7</xdr:col>
      <xdr:colOff>447676</xdr:colOff>
      <xdr:row>352</xdr:row>
      <xdr:rowOff>50058</xdr:rowOff>
    </xdr:from>
    <xdr:to>
      <xdr:col>7</xdr:col>
      <xdr:colOff>756539</xdr:colOff>
      <xdr:row>354</xdr:row>
      <xdr:rowOff>161925</xdr:rowOff>
    </xdr:to>
    <xdr:pic>
      <xdr:nvPicPr>
        <xdr:cNvPr id="24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5800726" y="63591333"/>
          <a:ext cx="308863" cy="4928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333623</xdr:colOff>
      <xdr:row>357</xdr:row>
      <xdr:rowOff>69431</xdr:rowOff>
    </xdr:from>
    <xdr:to>
      <xdr:col>0</xdr:col>
      <xdr:colOff>566821</xdr:colOff>
      <xdr:row>359</xdr:row>
      <xdr:rowOff>123825</xdr:rowOff>
    </xdr:to>
    <xdr:pic>
      <xdr:nvPicPr>
        <xdr:cNvPr id="2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 flipH="1">
          <a:off x="333623" y="64582256"/>
          <a:ext cx="233198" cy="4353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7</xdr:col>
      <xdr:colOff>447676</xdr:colOff>
      <xdr:row>364</xdr:row>
      <xdr:rowOff>50058</xdr:rowOff>
    </xdr:from>
    <xdr:ext cx="308863" cy="492867"/>
    <xdr:pic>
      <xdr:nvPicPr>
        <xdr:cNvPr id="13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5800726" y="63591333"/>
          <a:ext cx="308863" cy="4928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11</xdr:col>
      <xdr:colOff>285749</xdr:colOff>
      <xdr:row>360</xdr:row>
      <xdr:rowOff>247649</xdr:rowOff>
    </xdr:from>
    <xdr:to>
      <xdr:col>13</xdr:col>
      <xdr:colOff>32424</xdr:colOff>
      <xdr:row>362</xdr:row>
      <xdr:rowOff>9524</xdr:rowOff>
    </xdr:to>
    <xdr:pic>
      <xdr:nvPicPr>
        <xdr:cNvPr id="154" name="Рисунок 153" descr="Скрытый доводчик HAG - 604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199" y="77076299"/>
          <a:ext cx="12706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171451</xdr:colOff>
      <xdr:row>364</xdr:row>
      <xdr:rowOff>28575</xdr:rowOff>
    </xdr:from>
    <xdr:to>
      <xdr:col>0</xdr:col>
      <xdr:colOff>907105</xdr:colOff>
      <xdr:row>366</xdr:row>
      <xdr:rowOff>171450</xdr:rowOff>
    </xdr:to>
    <xdr:pic>
      <xdr:nvPicPr>
        <xdr:cNvPr id="163" name="Рисунок 162" descr="Скрытый доводчик HAG - 604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1" y="66579750"/>
          <a:ext cx="735654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171451</xdr:colOff>
      <xdr:row>364</xdr:row>
      <xdr:rowOff>28575</xdr:rowOff>
    </xdr:from>
    <xdr:ext cx="735654" cy="523875"/>
    <xdr:pic>
      <xdr:nvPicPr>
        <xdr:cNvPr id="164" name="Рисунок 163" descr="Скрытый доводчик HAG - 604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1" y="66579750"/>
          <a:ext cx="735654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165168</xdr:colOff>
      <xdr:row>0</xdr:row>
      <xdr:rowOff>57150</xdr:rowOff>
    </xdr:from>
    <xdr:to>
      <xdr:col>7</xdr:col>
      <xdr:colOff>835938</xdr:colOff>
      <xdr:row>4</xdr:row>
      <xdr:rowOff>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8218" y="57150"/>
          <a:ext cx="67077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10</xdr:row>
      <xdr:rowOff>19050</xdr:rowOff>
    </xdr:from>
    <xdr:to>
      <xdr:col>0</xdr:col>
      <xdr:colOff>880320</xdr:colOff>
      <xdr:row>10</xdr:row>
      <xdr:rowOff>819150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2019300"/>
          <a:ext cx="67077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104</xdr:row>
      <xdr:rowOff>28575</xdr:rowOff>
    </xdr:from>
    <xdr:to>
      <xdr:col>0</xdr:col>
      <xdr:colOff>775545</xdr:colOff>
      <xdr:row>104</xdr:row>
      <xdr:rowOff>828675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9926300"/>
          <a:ext cx="67077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146</xdr:row>
      <xdr:rowOff>19050</xdr:rowOff>
    </xdr:from>
    <xdr:to>
      <xdr:col>0</xdr:col>
      <xdr:colOff>785070</xdr:colOff>
      <xdr:row>146</xdr:row>
      <xdr:rowOff>819150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6822400"/>
          <a:ext cx="67077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256</xdr:row>
      <xdr:rowOff>28575</xdr:rowOff>
    </xdr:from>
    <xdr:to>
      <xdr:col>0</xdr:col>
      <xdr:colOff>756495</xdr:colOff>
      <xdr:row>256</xdr:row>
      <xdr:rowOff>828675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2614850"/>
          <a:ext cx="67077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289</xdr:row>
      <xdr:rowOff>47625</xdr:rowOff>
    </xdr:from>
    <xdr:to>
      <xdr:col>0</xdr:col>
      <xdr:colOff>756495</xdr:colOff>
      <xdr:row>289</xdr:row>
      <xdr:rowOff>847725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4263925"/>
          <a:ext cx="67077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306</xdr:row>
      <xdr:rowOff>19050</xdr:rowOff>
    </xdr:from>
    <xdr:to>
      <xdr:col>0</xdr:col>
      <xdr:colOff>756495</xdr:colOff>
      <xdr:row>306</xdr:row>
      <xdr:rowOff>819150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8197750"/>
          <a:ext cx="67077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349</xdr:row>
      <xdr:rowOff>28575</xdr:rowOff>
    </xdr:from>
    <xdr:to>
      <xdr:col>0</xdr:col>
      <xdr:colOff>756495</xdr:colOff>
      <xdr:row>349</xdr:row>
      <xdr:rowOff>828675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4303275"/>
          <a:ext cx="67077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361</xdr:row>
      <xdr:rowOff>28575</xdr:rowOff>
    </xdr:from>
    <xdr:to>
      <xdr:col>0</xdr:col>
      <xdr:colOff>775545</xdr:colOff>
      <xdr:row>361</xdr:row>
      <xdr:rowOff>828675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67313175"/>
          <a:ext cx="67077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1063036</xdr:colOff>
      <xdr:row>43</xdr:row>
      <xdr:rowOff>217356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05925"/>
          <a:ext cx="1063036" cy="71265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38</xdr:row>
      <xdr:rowOff>9525</xdr:rowOff>
    </xdr:from>
    <xdr:to>
      <xdr:col>0</xdr:col>
      <xdr:colOff>1009089</xdr:colOff>
      <xdr:row>40</xdr:row>
      <xdr:rowOff>178215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9315450"/>
          <a:ext cx="932889" cy="663990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41</xdr:row>
      <xdr:rowOff>0</xdr:rowOff>
    </xdr:from>
    <xdr:ext cx="1063036" cy="712656"/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48875"/>
          <a:ext cx="1063036" cy="712656"/>
        </a:xfrm>
        <a:prstGeom prst="rect">
          <a:avLst/>
        </a:prstGeom>
      </xdr:spPr>
    </xdr:pic>
    <xdr:clientData/>
  </xdr:oneCellAnchor>
  <xdr:oneCellAnchor>
    <xdr:from>
      <xdr:col>7</xdr:col>
      <xdr:colOff>76200</xdr:colOff>
      <xdr:row>38</xdr:row>
      <xdr:rowOff>9525</xdr:rowOff>
    </xdr:from>
    <xdr:ext cx="932889" cy="663990"/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9315450"/>
          <a:ext cx="932889" cy="663990"/>
        </a:xfrm>
        <a:prstGeom prst="rect">
          <a:avLst/>
        </a:prstGeom>
      </xdr:spPr>
    </xdr:pic>
    <xdr:clientData/>
  </xdr:oneCellAnchor>
  <xdr:twoCellAnchor editAs="oneCell">
    <xdr:from>
      <xdr:col>0</xdr:col>
      <xdr:colOff>180975</xdr:colOff>
      <xdr:row>76</xdr:row>
      <xdr:rowOff>85724</xdr:rowOff>
    </xdr:from>
    <xdr:to>
      <xdr:col>0</xdr:col>
      <xdr:colOff>790575</xdr:colOff>
      <xdr:row>78</xdr:row>
      <xdr:rowOff>163115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354549"/>
          <a:ext cx="609600" cy="458391"/>
        </a:xfrm>
        <a:prstGeom prst="rect">
          <a:avLst/>
        </a:prstGeom>
      </xdr:spPr>
    </xdr:pic>
    <xdr:clientData/>
  </xdr:twoCellAnchor>
  <xdr:twoCellAnchor editAs="oneCell">
    <xdr:from>
      <xdr:col>7</xdr:col>
      <xdr:colOff>352426</xdr:colOff>
      <xdr:row>79</xdr:row>
      <xdr:rowOff>76200</xdr:rowOff>
    </xdr:from>
    <xdr:to>
      <xdr:col>7</xdr:col>
      <xdr:colOff>790576</xdr:colOff>
      <xdr:row>81</xdr:row>
      <xdr:rowOff>141088</xdr:rowOff>
    </xdr:to>
    <xdr:pic>
      <xdr:nvPicPr>
        <xdr:cNvPr id="214" name="Рисунок 213" descr="Ответная часть для замка на стекло HAG ID-700SBL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6" y="17926050"/>
          <a:ext cx="438150" cy="445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95</xdr:row>
      <xdr:rowOff>47625</xdr:rowOff>
    </xdr:from>
    <xdr:to>
      <xdr:col>0</xdr:col>
      <xdr:colOff>723900</xdr:colOff>
      <xdr:row>97</xdr:row>
      <xdr:rowOff>145644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21040725"/>
          <a:ext cx="390525" cy="479019"/>
        </a:xfrm>
        <a:prstGeom prst="rect">
          <a:avLst/>
        </a:prstGeom>
      </xdr:spPr>
    </xdr:pic>
    <xdr:clientData/>
  </xdr:twoCellAnchor>
  <xdr:twoCellAnchor editAs="oneCell">
    <xdr:from>
      <xdr:col>7</xdr:col>
      <xdr:colOff>342900</xdr:colOff>
      <xdr:row>100</xdr:row>
      <xdr:rowOff>28575</xdr:rowOff>
    </xdr:from>
    <xdr:to>
      <xdr:col>7</xdr:col>
      <xdr:colOff>1000125</xdr:colOff>
      <xdr:row>102</xdr:row>
      <xdr:rowOff>247693</xdr:rowOff>
    </xdr:to>
    <xdr:pic>
      <xdr:nvPicPr>
        <xdr:cNvPr id="225" name="Рисунок 224" descr="https://i.gyazo.com/298e3cf536f845b72d04f1bf7521b023.png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BEBA8EAE-BF5A-486C-A8C5-ECC9F3942E4B}">
              <a14:imgProps xmlns:a14="http://schemas.microsoft.com/office/drawing/2010/main">
                <a14:imgLayer r:embed="rId12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21993225"/>
          <a:ext cx="657225" cy="609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209550</xdr:colOff>
      <xdr:row>116</xdr:row>
      <xdr:rowOff>66676</xdr:rowOff>
    </xdr:from>
    <xdr:to>
      <xdr:col>7</xdr:col>
      <xdr:colOff>1019175</xdr:colOff>
      <xdr:row>118</xdr:row>
      <xdr:rowOff>80850</xdr:rowOff>
    </xdr:to>
    <xdr:pic>
      <xdr:nvPicPr>
        <xdr:cNvPr id="226" name="Рисунок 225" descr="http://www.dnw.com.tw/upload/Product/F_201705261503502M3AMy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382" b="23809"/>
        <a:stretch/>
      </xdr:blipFill>
      <xdr:spPr bwMode="auto">
        <a:xfrm>
          <a:off x="5562600" y="26184226"/>
          <a:ext cx="809625" cy="395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342901</xdr:colOff>
      <xdr:row>119</xdr:row>
      <xdr:rowOff>9526</xdr:rowOff>
    </xdr:from>
    <xdr:to>
      <xdr:col>7</xdr:col>
      <xdr:colOff>895351</xdr:colOff>
      <xdr:row>121</xdr:row>
      <xdr:rowOff>180976</xdr:rowOff>
    </xdr:to>
    <xdr:pic>
      <xdr:nvPicPr>
        <xdr:cNvPr id="229" name="Рисунок 228" descr="http://www.atissteel.ru/image/cache/catalog/aluminum/shveller-500x500.jpg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1" y="26717626"/>
          <a:ext cx="55245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119</xdr:row>
      <xdr:rowOff>28575</xdr:rowOff>
    </xdr:from>
    <xdr:to>
      <xdr:col>0</xdr:col>
      <xdr:colOff>838200</xdr:colOff>
      <xdr:row>121</xdr:row>
      <xdr:rowOff>153439</xdr:rowOff>
    </xdr:to>
    <xdr:pic>
      <xdr:nvPicPr>
        <xdr:cNvPr id="231" name="Рисунок 230" descr="Крепление для &quot;Valencia&quot; на стекло HAG SD 104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6736675"/>
          <a:ext cx="657225" cy="505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133</xdr:row>
      <xdr:rowOff>47624</xdr:rowOff>
    </xdr:from>
    <xdr:to>
      <xdr:col>0</xdr:col>
      <xdr:colOff>1009650</xdr:colOff>
      <xdr:row>137</xdr:row>
      <xdr:rowOff>154871</xdr:rowOff>
    </xdr:to>
    <xdr:pic>
      <xdr:nvPicPr>
        <xdr:cNvPr id="242" name="Рисунок 241" descr="https://i.gyazo.com/15e7a47791e35f07fc69a4f1b88a6581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4" b="5221"/>
        <a:stretch/>
      </xdr:blipFill>
      <xdr:spPr bwMode="auto">
        <a:xfrm>
          <a:off x="76200" y="29460824"/>
          <a:ext cx="933450" cy="8692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276225</xdr:colOff>
      <xdr:row>168</xdr:row>
      <xdr:rowOff>57150</xdr:rowOff>
    </xdr:from>
    <xdr:to>
      <xdr:col>7</xdr:col>
      <xdr:colOff>1009650</xdr:colOff>
      <xdr:row>170</xdr:row>
      <xdr:rowOff>178845</xdr:rowOff>
    </xdr:to>
    <xdr:pic>
      <xdr:nvPicPr>
        <xdr:cNvPr id="246" name="Рисунок 245" descr="Коннектор &quot;стена-штанга регулируемый&quot;  HAG - 790 PC (полированный хром)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985575"/>
          <a:ext cx="733425" cy="502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152400</xdr:colOff>
      <xdr:row>171</xdr:row>
      <xdr:rowOff>104776</xdr:rowOff>
    </xdr:from>
    <xdr:to>
      <xdr:col>7</xdr:col>
      <xdr:colOff>1047750</xdr:colOff>
      <xdr:row>173</xdr:row>
      <xdr:rowOff>84528</xdr:rowOff>
    </xdr:to>
    <xdr:pic>
      <xdr:nvPicPr>
        <xdr:cNvPr id="247" name="Рисунок 9" descr="https://i.gyazo.com/b8fd68ad339c2f26c9cb876030cb9466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30"/>
        <a:stretch/>
      </xdr:blipFill>
      <xdr:spPr bwMode="auto">
        <a:xfrm>
          <a:off x="5505450" y="37614226"/>
          <a:ext cx="895350" cy="360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76200</xdr:colOff>
      <xdr:row>174</xdr:row>
      <xdr:rowOff>123824</xdr:rowOff>
    </xdr:from>
    <xdr:to>
      <xdr:col>7</xdr:col>
      <xdr:colOff>1114425</xdr:colOff>
      <xdr:row>176</xdr:row>
      <xdr:rowOff>129817</xdr:rowOff>
    </xdr:to>
    <xdr:pic>
      <xdr:nvPicPr>
        <xdr:cNvPr id="248" name="Рисунок 10" descr="https://i.gyazo.com/a78d29e828f591fcf43b4d2149b6d45b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989"/>
        <a:stretch/>
      </xdr:blipFill>
      <xdr:spPr bwMode="auto">
        <a:xfrm>
          <a:off x="5429250" y="38214299"/>
          <a:ext cx="1038225" cy="3869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266700</xdr:colOff>
      <xdr:row>163</xdr:row>
      <xdr:rowOff>85725</xdr:rowOff>
    </xdr:from>
    <xdr:ext cx="568796" cy="470647"/>
    <xdr:pic>
      <xdr:nvPicPr>
        <xdr:cNvPr id="252" name="Picture 1"/>
        <xdr:cNvPicPr>
          <a:picLocks noChangeAspect="1"/>
          <a:extLst>
            <a:ext uri="smNativeData">
              <pm:smNativeData xmlns:pm="smNativeData" xmlns="" val="SMDATA_13_RqHTWR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AAAAAADAAAABAAAAAAAAAAAAAAAAAAAAAAAAAAHgAAAGgAAAAAAAAAAAAAAAAAAAAAAAAAAAAAABAnAAAQJwAAAAAAAAAAAAAAAAAAAAAAAAAAAAAAAAAAAAAAAAAAAAAUAAAAAAAAAMDA/wAAAAAAZAAAADIAAAAAAAAAZAAAAAAAAAB/f38ACgAAACEAAAAwAAAALAAAAAkAAAAAAAAAMwC7AAkAAAAAAAAAsAMbA3YBAAAvDwAAwQQAAO8DAAABAAAA"/>
            </a:ext>
          </a:extLst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66700" y="36052125"/>
          <a:ext cx="568796" cy="470647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oneCellAnchor>
  <xdr:oneCellAnchor>
    <xdr:from>
      <xdr:col>0</xdr:col>
      <xdr:colOff>286870</xdr:colOff>
      <xdr:row>166</xdr:row>
      <xdr:rowOff>67385</xdr:rowOff>
    </xdr:from>
    <xdr:ext cx="535395" cy="481143"/>
    <xdr:pic>
      <xdr:nvPicPr>
        <xdr:cNvPr id="253" name="Picture 2"/>
        <xdr:cNvPicPr>
          <a:picLocks noChangeAspect="1"/>
          <a:extLst>
            <a:ext uri="smNativeData">
              <pm:smNativeData xmlns:pm="smNativeData" xmlns="" val="SMDATA_13_RqHTWR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AAAAAADAAAABAAAAAAAAAAAAAAAAAAAAAAAAAAHgAAAGgAAAAAAAAAAAAAAAAAAAAAAAAAAAAAABAnAAAQJwAAAAAAAAAAAAAAAAAAAAAAAAAAAAAAAAAAAAAAAAAAAAAUAAAAAAAAAMDA/wAAAAAAZAAAADIAAAAAAAAAZAAAAAAAAAB/f38ACgAAACEAAAAwAAAALAAAAAoAAAAAAAAAugD3AAoAAAAAAAAAxQPfAu4BAABKFAAA0QMAAG4DAAABAAAA"/>
            </a:ext>
          </a:extLst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86870" y="36624335"/>
          <a:ext cx="535395" cy="481143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oneCellAnchor>
  <xdr:oneCellAnchor>
    <xdr:from>
      <xdr:col>0</xdr:col>
      <xdr:colOff>312644</xdr:colOff>
      <xdr:row>169</xdr:row>
      <xdr:rowOff>71494</xdr:rowOff>
    </xdr:from>
    <xdr:ext cx="528342" cy="491601"/>
    <xdr:pic>
      <xdr:nvPicPr>
        <xdr:cNvPr id="254" name="Picture 6"/>
        <xdr:cNvPicPr>
          <a:picLocks noChangeAspect="1"/>
          <a:extLst>
            <a:ext uri="smNativeData">
              <pm:smNativeData xmlns:pm="smNativeData" xmlns="" val="SMDATA_13_RqHTWR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AAAAAADAAAABAAAAAAAAAAAAAAAAAAAAAAAAAAHgAAAGgAAAAAAAAAAAAAAAAAAAAAAAAAAAAAABAnAAAQJwAAAAAAAAAAAAAAAAAAAAAAAAAAAAAAAAAAAAAAAAAAAAAUAAAAAAAAAMDA/wAAAAAAZAAAADIAAAAAAAAAZAAAAAAAAAB/f38ACgAAACEAAAAwAAAALAAAAAsAAAAAAAAAZgDoAAsAAAAAAAAAsAPmAtABAABuGAAA/QMAALYDAAABAAAA"/>
            </a:ext>
          </a:extLst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312644" y="37218994"/>
          <a:ext cx="528342" cy="491601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oneCellAnchor>
  <xdr:twoCellAnchor editAs="oneCell">
    <xdr:from>
      <xdr:col>0</xdr:col>
      <xdr:colOff>180975</xdr:colOff>
      <xdr:row>172</xdr:row>
      <xdr:rowOff>47625</xdr:rowOff>
    </xdr:from>
    <xdr:to>
      <xdr:col>0</xdr:col>
      <xdr:colOff>857250</xdr:colOff>
      <xdr:row>174</xdr:row>
      <xdr:rowOff>155962</xdr:rowOff>
    </xdr:to>
    <xdr:pic>
      <xdr:nvPicPr>
        <xdr:cNvPr id="258" name="图片 17" descr="C:\Users\Administrator\AppData\Roaming\Tencent\Users\1605621835\QQ\WinTemp\RichOle\XZ50R(BD5_$)D(UTFU40D(9.jpg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80975" y="37785675"/>
          <a:ext cx="676275" cy="4893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175</xdr:row>
      <xdr:rowOff>12327</xdr:rowOff>
    </xdr:from>
    <xdr:to>
      <xdr:col>0</xdr:col>
      <xdr:colOff>904875</xdr:colOff>
      <xdr:row>177</xdr:row>
      <xdr:rowOff>124798</xdr:rowOff>
    </xdr:to>
    <xdr:pic>
      <xdr:nvPicPr>
        <xdr:cNvPr id="259" name="图片 19" descr="C:\Users\Administrator\AppData\Roaming\Tencent\Users\1605621835\QQ\WinTemp\RichOle\QG1H4UF4}GWNW53QJ)}BFWI.jp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0025" y="38340927"/>
          <a:ext cx="704850" cy="502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238126</xdr:colOff>
      <xdr:row>178</xdr:row>
      <xdr:rowOff>15129</xdr:rowOff>
    </xdr:from>
    <xdr:to>
      <xdr:col>0</xdr:col>
      <xdr:colOff>888506</xdr:colOff>
      <xdr:row>180</xdr:row>
      <xdr:rowOff>142876</xdr:rowOff>
    </xdr:to>
    <xdr:pic>
      <xdr:nvPicPr>
        <xdr:cNvPr id="260" name="图片 26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238126" y="38934279"/>
          <a:ext cx="650380" cy="518272"/>
        </a:xfrm>
        <a:prstGeom prst="rect">
          <a:avLst/>
        </a:prstGeom>
      </xdr:spPr>
    </xdr:pic>
    <xdr:clientData/>
  </xdr:twoCellAnchor>
  <xdr:oneCellAnchor>
    <xdr:from>
      <xdr:col>7</xdr:col>
      <xdr:colOff>301437</xdr:colOff>
      <xdr:row>182</xdr:row>
      <xdr:rowOff>76200</xdr:rowOff>
    </xdr:from>
    <xdr:ext cx="613817" cy="481853"/>
    <xdr:pic>
      <xdr:nvPicPr>
        <xdr:cNvPr id="269" name="Picture 9"/>
        <xdr:cNvPicPr>
          <a:picLocks noChangeAspect="1"/>
          <a:extLst>
            <a:ext uri="smNativeData">
              <pm:smNativeData xmlns:pm="smNativeData" xmlns="" val="SMDATA_13_RqHTWR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AAAAAADAAAABAAAAAAAAAAAAAAAAAAAAAAAAAAHgAAAGgAAAAAAAAAAAAAAAAAAAAAAAAAAAAAABAnAAAQJwAAAAAAAAAAAAAAAAAAAAAAAAAAAAAAAAAAAAAAAAAAAAAUAAAAAAAAAMDA/wAAAAAAZAAAADIAAAAAAAAAZAAAAAAAAAB/f38ACgAAACEAAAAwAAAALAAAABAAAAAAAAAAMwCdABAAAAAAAAAAywMxAzoBAADELgAAKQUAAA0EAAABAAAA"/>
            </a:ext>
          </a:extLst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5654487" y="38957250"/>
          <a:ext cx="613817" cy="481853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oneCellAnchor>
  <xdr:oneCellAnchor>
    <xdr:from>
      <xdr:col>7</xdr:col>
      <xdr:colOff>285750</xdr:colOff>
      <xdr:row>185</xdr:row>
      <xdr:rowOff>43218</xdr:rowOff>
    </xdr:from>
    <xdr:ext cx="628559" cy="494103"/>
    <xdr:pic>
      <xdr:nvPicPr>
        <xdr:cNvPr id="270" name="Picture 10"/>
        <xdr:cNvPicPr>
          <a:picLocks noChangeAspect="1"/>
          <a:extLst>
            <a:ext uri="smNativeData">
              <pm:smNativeData xmlns:pm="smNativeData" xmlns="" val="SMDATA_13_RqHTWR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AAAAAADAAAABAAAAAAAAAAAAAAAAAAAAAAAAAAHgAAAGgAAAAAAAAAAAAAAAAAAAAAAAAAAAAAABAnAAAQJwAAAAAAAAAAAAAAAAAAAAAAAAAAAAAAAAAAAAAAAAAAAAAUAAAAAAAAAMDA/wAAAAAAZAAAADIAAAAAAAAAZAAAAAAAAAB/f38ACgAAACEAAAAwAAAALAAAABEAAAAAAAAAQgB/ABEAAAAAAAAA5QMbA/4AAABXMwAAOQUAABsEAAABAAAA"/>
            </a:ext>
          </a:extLst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5638800" y="39505293"/>
          <a:ext cx="628559" cy="494103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oneCellAnchor>
  <xdr:oneCellAnchor>
    <xdr:from>
      <xdr:col>7</xdr:col>
      <xdr:colOff>313840</xdr:colOff>
      <xdr:row>191</xdr:row>
      <xdr:rowOff>41013</xdr:rowOff>
    </xdr:from>
    <xdr:ext cx="626816" cy="473896"/>
    <xdr:pic>
      <xdr:nvPicPr>
        <xdr:cNvPr id="271" name="Picture 11"/>
        <xdr:cNvPicPr>
          <a:picLocks noChangeAspect="1"/>
          <a:extLst>
            <a:ext uri="smNativeData">
              <pm:smNativeData xmlns:pm="smNativeData" xmlns="" val="SMDATA_13_RqHTWR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AAAAAADAAAABAAAAAAAAAAAAAAAAAAAAAAAAAAHgAAAGgAAAAAAAAAAAAAAAAAAAAAAAAAAAAAABAnAAAQJwAAAAAAAAAAAAAAAAAAAAAAAAAAAAAAAAAAAAAAAAAAAAAUAAAAAAAAAMDA/wAAAAAAZAAAADIAAAAAAAAAZAAAAAAAAAB/f38ACgAAACEAAAAwAAAALAAAABMAAAAAAAAA2wDwABQAAAAAAAAAAABIA+ABAAAKPQAAsQQAAIwDAAABAAAA"/>
            </a:ext>
          </a:extLst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666890" y="40665138"/>
          <a:ext cx="626816" cy="473896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oneCellAnchor>
  <xdr:oneCellAnchor>
    <xdr:from>
      <xdr:col>7</xdr:col>
      <xdr:colOff>305921</xdr:colOff>
      <xdr:row>188</xdr:row>
      <xdr:rowOff>50612</xdr:rowOff>
    </xdr:from>
    <xdr:ext cx="600798" cy="499595"/>
    <xdr:pic>
      <xdr:nvPicPr>
        <xdr:cNvPr id="272" name="Picture 12"/>
        <xdr:cNvPicPr>
          <a:picLocks noChangeAspect="1"/>
          <a:extLst>
            <a:ext uri="smNativeData">
              <pm:smNativeData xmlns:pm="smNativeData" xmlns="" val="SMDATA_13_RqHTWR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AAAAAADAAAABAAAAAAAAAAAAAAAAAAAAAAAAAAHgAAAGgAAAAAAAAAAAAAAAAAAAAAAAAAAAAAABAnAAAQJwAAAAAAAAAAAAAAAAAAAAAAAAAAAAAAAAAAAAAAAAAAAAAUAAAAAAAAAMDA/wAAAAAAZAAAADIAAAAAAAAAZAAAAAAAAAB/f38ACgAAACEAAAAwAAAALAAAABIAAAAAAAAASgC7ABIAAAAAAAAAywMbA3YBAADjNwAAwQQAAPQDAAABAAAA"/>
            </a:ext>
          </a:extLst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5658971" y="40093712"/>
          <a:ext cx="600798" cy="49959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oneCellAnchor>
  <xdr:twoCellAnchor editAs="oneCell">
    <xdr:from>
      <xdr:col>0</xdr:col>
      <xdr:colOff>228599</xdr:colOff>
      <xdr:row>188</xdr:row>
      <xdr:rowOff>66676</xdr:rowOff>
    </xdr:from>
    <xdr:to>
      <xdr:col>0</xdr:col>
      <xdr:colOff>804208</xdr:colOff>
      <xdr:row>190</xdr:row>
      <xdr:rowOff>171450</xdr:rowOff>
    </xdr:to>
    <xdr:pic>
      <xdr:nvPicPr>
        <xdr:cNvPr id="276" name="图片 32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28599" y="40890826"/>
          <a:ext cx="575609" cy="485774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191</xdr:row>
      <xdr:rowOff>35623</xdr:rowOff>
    </xdr:from>
    <xdr:to>
      <xdr:col>0</xdr:col>
      <xdr:colOff>831432</xdr:colOff>
      <xdr:row>193</xdr:row>
      <xdr:rowOff>180975</xdr:rowOff>
    </xdr:to>
    <xdr:pic>
      <xdr:nvPicPr>
        <xdr:cNvPr id="277" name="图片 33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219075" y="41450323"/>
          <a:ext cx="612357" cy="52635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196</xdr:row>
      <xdr:rowOff>9524</xdr:rowOff>
    </xdr:from>
    <xdr:to>
      <xdr:col>7</xdr:col>
      <xdr:colOff>866775</xdr:colOff>
      <xdr:row>198</xdr:row>
      <xdr:rowOff>168315</xdr:rowOff>
    </xdr:to>
    <xdr:pic>
      <xdr:nvPicPr>
        <xdr:cNvPr id="279" name="图片 43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638800" y="42395774"/>
          <a:ext cx="581025" cy="539791"/>
        </a:xfrm>
        <a:prstGeom prst="rect">
          <a:avLst/>
        </a:prstGeom>
      </xdr:spPr>
    </xdr:pic>
    <xdr:clientData/>
  </xdr:twoCellAnchor>
  <xdr:twoCellAnchor editAs="oneCell">
    <xdr:from>
      <xdr:col>0</xdr:col>
      <xdr:colOff>8988</xdr:colOff>
      <xdr:row>247</xdr:row>
      <xdr:rowOff>143414</xdr:rowOff>
    </xdr:from>
    <xdr:to>
      <xdr:col>0</xdr:col>
      <xdr:colOff>1028700</xdr:colOff>
      <xdr:row>249</xdr:row>
      <xdr:rowOff>46004</xdr:rowOff>
    </xdr:to>
    <xdr:pic>
      <xdr:nvPicPr>
        <xdr:cNvPr id="284" name="图片 72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5400000">
          <a:off x="372286" y="52062841"/>
          <a:ext cx="293115" cy="1019712"/>
        </a:xfrm>
        <a:prstGeom prst="rect">
          <a:avLst/>
        </a:prstGeom>
      </xdr:spPr>
    </xdr:pic>
    <xdr:clientData/>
  </xdr:twoCellAnchor>
  <xdr:twoCellAnchor editAs="oneCell">
    <xdr:from>
      <xdr:col>0</xdr:col>
      <xdr:colOff>157631</xdr:colOff>
      <xdr:row>250</xdr:row>
      <xdr:rowOff>138582</xdr:rowOff>
    </xdr:from>
    <xdr:to>
      <xdr:col>0</xdr:col>
      <xdr:colOff>990599</xdr:colOff>
      <xdr:row>252</xdr:row>
      <xdr:rowOff>61908</xdr:rowOff>
    </xdr:to>
    <xdr:pic>
      <xdr:nvPicPr>
        <xdr:cNvPr id="285" name="图片 74"/>
        <xdr:cNvPicPr>
          <a:picLocks noChangeAspect="1"/>
        </xdr:cNvPicPr>
      </xdr:nvPicPr>
      <xdr:blipFill rotWithShape="1">
        <a:blip xmlns:r="http://schemas.openxmlformats.org/officeDocument/2006/relationships" r:embed="rId146"/>
        <a:srcRect l="5882" r="-1"/>
        <a:stretch/>
      </xdr:blipFill>
      <xdr:spPr>
        <a:xfrm rot="5400000">
          <a:off x="5775002" y="52738011"/>
          <a:ext cx="304326" cy="832968"/>
        </a:xfrm>
        <a:prstGeom prst="rect">
          <a:avLst/>
        </a:prstGeom>
      </xdr:spPr>
    </xdr:pic>
    <xdr:clientData/>
  </xdr:twoCellAnchor>
  <xdr:twoCellAnchor editAs="oneCell">
    <xdr:from>
      <xdr:col>7</xdr:col>
      <xdr:colOff>428624</xdr:colOff>
      <xdr:row>246</xdr:row>
      <xdr:rowOff>28575</xdr:rowOff>
    </xdr:from>
    <xdr:to>
      <xdr:col>7</xdr:col>
      <xdr:colOff>904875</xdr:colOff>
      <xdr:row>248</xdr:row>
      <xdr:rowOff>166877</xdr:rowOff>
    </xdr:to>
    <xdr:pic>
      <xdr:nvPicPr>
        <xdr:cNvPr id="287" name="Picture 21" descr="56-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7" cstate="print"/>
        <a:srcRect l="14286" r="20635"/>
        <a:stretch/>
      </xdr:blipFill>
      <xdr:spPr bwMode="auto">
        <a:xfrm>
          <a:off x="5781674" y="52111275"/>
          <a:ext cx="476251" cy="5288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275</xdr:row>
      <xdr:rowOff>47626</xdr:rowOff>
    </xdr:from>
    <xdr:to>
      <xdr:col>0</xdr:col>
      <xdr:colOff>885826</xdr:colOff>
      <xdr:row>279</xdr:row>
      <xdr:rowOff>133395</xdr:rowOff>
    </xdr:to>
    <xdr:pic>
      <xdr:nvPicPr>
        <xdr:cNvPr id="171" name="Рисунок 170" descr="http://www.sanitairentegeldump.nl/douche/douchecabines/douchecabine-met-schuifdeur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875" b="4420"/>
        <a:stretch/>
      </xdr:blipFill>
      <xdr:spPr bwMode="auto">
        <a:xfrm>
          <a:off x="152400" y="58493026"/>
          <a:ext cx="733426" cy="847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66675</xdr:colOff>
      <xdr:row>275</xdr:row>
      <xdr:rowOff>123826</xdr:rowOff>
    </xdr:from>
    <xdr:to>
      <xdr:col>7</xdr:col>
      <xdr:colOff>1135667</xdr:colOff>
      <xdr:row>279</xdr:row>
      <xdr:rowOff>104775</xdr:rowOff>
    </xdr:to>
    <xdr:pic>
      <xdr:nvPicPr>
        <xdr:cNvPr id="173" name="Рисунок 172" descr="http://mir-stekla.by/assets/images/1127.jpg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58569226"/>
          <a:ext cx="1068992" cy="742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279</xdr:row>
      <xdr:rowOff>47626</xdr:rowOff>
    </xdr:from>
    <xdr:to>
      <xdr:col>7</xdr:col>
      <xdr:colOff>1152525</xdr:colOff>
      <xdr:row>283</xdr:row>
      <xdr:rowOff>150020</xdr:rowOff>
    </xdr:to>
    <xdr:pic>
      <xdr:nvPicPr>
        <xdr:cNvPr id="174" name="Рисунок 173" descr="https://shop.baumall.ru/upload/iblock/9f5/9f50e2367b126561bd7d3c230118af3f.jpg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59255026"/>
          <a:ext cx="1152525" cy="864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314325</xdr:colOff>
      <xdr:row>283</xdr:row>
      <xdr:rowOff>19051</xdr:rowOff>
    </xdr:from>
    <xdr:to>
      <xdr:col>7</xdr:col>
      <xdr:colOff>908358</xdr:colOff>
      <xdr:row>286</xdr:row>
      <xdr:rowOff>1</xdr:rowOff>
    </xdr:to>
    <xdr:pic>
      <xdr:nvPicPr>
        <xdr:cNvPr id="191" name="Рисунок 190" descr="http://ru-steklo.ru/wp-content/uploads/2016/03/image18.jpeg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59988451"/>
          <a:ext cx="594033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285750</xdr:colOff>
      <xdr:row>286</xdr:row>
      <xdr:rowOff>66675</xdr:rowOff>
    </xdr:from>
    <xdr:to>
      <xdr:col>7</xdr:col>
      <xdr:colOff>993006</xdr:colOff>
      <xdr:row>288</xdr:row>
      <xdr:rowOff>133350</xdr:rowOff>
    </xdr:to>
    <xdr:pic>
      <xdr:nvPicPr>
        <xdr:cNvPr id="192" name="图片 55" descr="C:\Users\Administrator\AppData\Roaming\Tencent\Users\1605621835\QQ\WinTemp\RichOle\FKMPO5)K1YRHS{7FL@Z8IH9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5638800" y="60607575"/>
          <a:ext cx="707256" cy="447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447674</xdr:colOff>
      <xdr:row>295</xdr:row>
      <xdr:rowOff>23711</xdr:rowOff>
    </xdr:from>
    <xdr:to>
      <xdr:col>7</xdr:col>
      <xdr:colOff>827387</xdr:colOff>
      <xdr:row>297</xdr:row>
      <xdr:rowOff>171451</xdr:rowOff>
    </xdr:to>
    <xdr:pic>
      <xdr:nvPicPr>
        <xdr:cNvPr id="193" name="Рисунок 192" descr="Профиль зажимной HAG - 40 мм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82" t="32552" r="52406"/>
        <a:stretch/>
      </xdr:blipFill>
      <xdr:spPr bwMode="auto">
        <a:xfrm rot="10800000" flipV="1">
          <a:off x="5800724" y="62993486"/>
          <a:ext cx="379713" cy="52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342901</xdr:colOff>
      <xdr:row>298</xdr:row>
      <xdr:rowOff>38101</xdr:rowOff>
    </xdr:from>
    <xdr:to>
      <xdr:col>7</xdr:col>
      <xdr:colOff>904875</xdr:colOff>
      <xdr:row>300</xdr:row>
      <xdr:rowOff>182279</xdr:rowOff>
    </xdr:to>
    <xdr:pic>
      <xdr:nvPicPr>
        <xdr:cNvPr id="196" name="Рисунок 195" descr="https://i.gyazo.com/ba62ba4035308956d01fa48c0f0af8d5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042" b="25592"/>
        <a:stretch/>
      </xdr:blipFill>
      <xdr:spPr bwMode="auto">
        <a:xfrm>
          <a:off x="5695951" y="63588901"/>
          <a:ext cx="561974" cy="525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314325</xdr:colOff>
      <xdr:row>301</xdr:row>
      <xdr:rowOff>19050</xdr:rowOff>
    </xdr:from>
    <xdr:to>
      <xdr:col>7</xdr:col>
      <xdr:colOff>933450</xdr:colOff>
      <xdr:row>303</xdr:row>
      <xdr:rowOff>194392</xdr:rowOff>
    </xdr:to>
    <xdr:pic>
      <xdr:nvPicPr>
        <xdr:cNvPr id="199" name="Рисунок 198" descr="https://i.gyazo.com/71ad54419f23c48cf3f1ebdf43dad20d.png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64150875"/>
          <a:ext cx="619125" cy="565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133350</xdr:colOff>
      <xdr:row>333</xdr:row>
      <xdr:rowOff>28575</xdr:rowOff>
    </xdr:from>
    <xdr:ext cx="733425" cy="518287"/>
    <xdr:pic>
      <xdr:nvPicPr>
        <xdr:cNvPr id="208" name="Рисунок 207" descr="PF-012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133350" y="70542150"/>
          <a:ext cx="733425" cy="518287"/>
        </a:xfrm>
        <a:prstGeom prst="rect">
          <a:avLst/>
        </a:prstGeom>
      </xdr:spPr>
    </xdr:pic>
    <xdr:clientData/>
  </xdr:oneCellAnchor>
  <xdr:twoCellAnchor editAs="oneCell">
    <xdr:from>
      <xdr:col>0</xdr:col>
      <xdr:colOff>266700</xdr:colOff>
      <xdr:row>329</xdr:row>
      <xdr:rowOff>152400</xdr:rowOff>
    </xdr:from>
    <xdr:to>
      <xdr:col>0</xdr:col>
      <xdr:colOff>898854</xdr:colOff>
      <xdr:row>332</xdr:row>
      <xdr:rowOff>228599</xdr:rowOff>
    </xdr:to>
    <xdr:pic>
      <xdr:nvPicPr>
        <xdr:cNvPr id="212" name="Рисунок 211" descr="https://i.gyazo.com/5bb9ba79ee9613148675efea585e61d0.png"/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70465950"/>
          <a:ext cx="632154" cy="647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276225</xdr:colOff>
      <xdr:row>336</xdr:row>
      <xdr:rowOff>57151</xdr:rowOff>
    </xdr:from>
    <xdr:ext cx="495395" cy="476249"/>
    <xdr:pic>
      <xdr:nvPicPr>
        <xdr:cNvPr id="268" name="Рисунок 267" descr="https://i.gyazo.com/470fb71ff1ccbfd3ce3fd643f2f413c4.png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72894826"/>
          <a:ext cx="495395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342900</xdr:colOff>
      <xdr:row>339</xdr:row>
      <xdr:rowOff>66677</xdr:rowOff>
    </xdr:from>
    <xdr:ext cx="445855" cy="428624"/>
    <xdr:pic>
      <xdr:nvPicPr>
        <xdr:cNvPr id="273" name="Рисунок 272" descr="https://i.gyazo.com/470fb71ff1ccbfd3ce3fd643f2f413c4.png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3485377"/>
          <a:ext cx="445855" cy="428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61232</xdr:colOff>
      <xdr:row>342</xdr:row>
      <xdr:rowOff>42182</xdr:rowOff>
    </xdr:from>
    <xdr:ext cx="922796" cy="449094"/>
    <xdr:pic>
      <xdr:nvPicPr>
        <xdr:cNvPr id="274" name="Рисунок 273" descr="PF-090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61232" y="72879857"/>
          <a:ext cx="922796" cy="449094"/>
        </a:xfrm>
        <a:prstGeom prst="rect">
          <a:avLst/>
        </a:prstGeom>
      </xdr:spPr>
    </xdr:pic>
    <xdr:clientData/>
  </xdr:oneCellAnchor>
  <xdr:oneCellAnchor>
    <xdr:from>
      <xdr:col>0</xdr:col>
      <xdr:colOff>61232</xdr:colOff>
      <xdr:row>345</xdr:row>
      <xdr:rowOff>68035</xdr:rowOff>
    </xdr:from>
    <xdr:ext cx="922793" cy="436789"/>
    <xdr:pic>
      <xdr:nvPicPr>
        <xdr:cNvPr id="275" name="Рисунок 274" descr="PF-091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61232" y="73477210"/>
          <a:ext cx="922793" cy="436789"/>
        </a:xfrm>
        <a:prstGeom prst="rect">
          <a:avLst/>
        </a:prstGeom>
      </xdr:spPr>
    </xdr:pic>
    <xdr:clientData/>
  </xdr:oneCellAnchor>
  <xdr:twoCellAnchor editAs="oneCell">
    <xdr:from>
      <xdr:col>7</xdr:col>
      <xdr:colOff>142875</xdr:colOff>
      <xdr:row>309</xdr:row>
      <xdr:rowOff>38100</xdr:rowOff>
    </xdr:from>
    <xdr:to>
      <xdr:col>7</xdr:col>
      <xdr:colOff>952500</xdr:colOff>
      <xdr:row>311</xdr:row>
      <xdr:rowOff>189605</xdr:rowOff>
    </xdr:to>
    <xdr:pic>
      <xdr:nvPicPr>
        <xdr:cNvPr id="278" name="Рисунок 277" descr="https://i.gyazo.com/e9b73d32722c740c4c0af1822f699e73.png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66484500"/>
          <a:ext cx="809625" cy="53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219076</xdr:colOff>
      <xdr:row>312</xdr:row>
      <xdr:rowOff>38101</xdr:rowOff>
    </xdr:from>
    <xdr:to>
      <xdr:col>7</xdr:col>
      <xdr:colOff>876300</xdr:colOff>
      <xdr:row>314</xdr:row>
      <xdr:rowOff>155685</xdr:rowOff>
    </xdr:to>
    <xdr:pic>
      <xdr:nvPicPr>
        <xdr:cNvPr id="280" name="Рисунок 279" descr="https://i.gyazo.com/213ba159529bbe335cfddee0545f8775.png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67065526"/>
          <a:ext cx="657224" cy="498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247651</xdr:colOff>
      <xdr:row>315</xdr:row>
      <xdr:rowOff>57150</xdr:rowOff>
    </xdr:from>
    <xdr:to>
      <xdr:col>7</xdr:col>
      <xdr:colOff>886738</xdr:colOff>
      <xdr:row>317</xdr:row>
      <xdr:rowOff>161925</xdr:rowOff>
    </xdr:to>
    <xdr:pic>
      <xdr:nvPicPr>
        <xdr:cNvPr id="281" name="Рисунок 280" descr="https://i.gyazo.com/cf0bd0339ebb9f7ed82fcda1d422f499.png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BEBA8EAE-BF5A-486C-A8C5-ECC9F3942E4B}">
              <a14:imgProps xmlns:a14="http://schemas.microsoft.com/office/drawing/2010/main">
                <a14:imgLayer r:embed="rId166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1" y="67665600"/>
          <a:ext cx="639087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318</xdr:row>
      <xdr:rowOff>104775</xdr:rowOff>
    </xdr:from>
    <xdr:to>
      <xdr:col>7</xdr:col>
      <xdr:colOff>1038225</xdr:colOff>
      <xdr:row>320</xdr:row>
      <xdr:rowOff>135310</xdr:rowOff>
    </xdr:to>
    <xdr:pic>
      <xdr:nvPicPr>
        <xdr:cNvPr id="282" name="Рисунок 281" descr="Гидравлическая петля с доводчиком стекло-стекло и фиксацией HAG ID 1001C  SSS (шлифованная нержавеющая сталь) ЦЕНА ЗА ПАРУ!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BEBA8EAE-BF5A-486C-A8C5-ECC9F3942E4B}">
              <a14:imgProps xmlns:a14="http://schemas.microsoft.com/office/drawing/2010/main">
                <a14:imgLayer r:embed="rId168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68294250"/>
          <a:ext cx="895350" cy="411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342901</xdr:colOff>
      <xdr:row>321</xdr:row>
      <xdr:rowOff>66675</xdr:rowOff>
    </xdr:from>
    <xdr:to>
      <xdr:col>7</xdr:col>
      <xdr:colOff>790115</xdr:colOff>
      <xdr:row>324</xdr:row>
      <xdr:rowOff>0</xdr:rowOff>
    </xdr:to>
    <xdr:pic>
      <xdr:nvPicPr>
        <xdr:cNvPr id="283" name="Рисунок 282" descr="Гидравлическая петля с доводчиком стена-стекло и фиксацией HAG ID 1100 SSS (шлифованная нержавеющая сталь) ЦЕНА ЗА ПАРУ!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1" y="68837175"/>
          <a:ext cx="447214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209550</xdr:colOff>
      <xdr:row>324</xdr:row>
      <xdr:rowOff>66675</xdr:rowOff>
    </xdr:from>
    <xdr:to>
      <xdr:col>7</xdr:col>
      <xdr:colOff>882650</xdr:colOff>
      <xdr:row>327</xdr:row>
      <xdr:rowOff>0</xdr:rowOff>
    </xdr:to>
    <xdr:pic>
      <xdr:nvPicPr>
        <xdr:cNvPr id="286" name="Рисунок 285" descr="Гидравлическая петля с доводчиком стекло-стекло и фиксацией HAG ID 1100C SSS (шлифованная нержавеющая сталь) ЦЕНА ЗА ПАРУ!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69418200"/>
          <a:ext cx="673100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257176</xdr:colOff>
      <xdr:row>327</xdr:row>
      <xdr:rowOff>9527</xdr:rowOff>
    </xdr:from>
    <xdr:to>
      <xdr:col>7</xdr:col>
      <xdr:colOff>924049</xdr:colOff>
      <xdr:row>329</xdr:row>
      <xdr:rowOff>152401</xdr:rowOff>
    </xdr:to>
    <xdr:pic>
      <xdr:nvPicPr>
        <xdr:cNvPr id="291" name="Рисунок 290" descr="Петля нижняя  с гидравлическим доводчиком HAG PF - 01D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5" t="11464" r="9091" b="7643"/>
        <a:stretch/>
      </xdr:blipFill>
      <xdr:spPr bwMode="auto">
        <a:xfrm>
          <a:off x="5610226" y="69884927"/>
          <a:ext cx="666873" cy="523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257175</xdr:colOff>
      <xdr:row>330</xdr:row>
      <xdr:rowOff>47625</xdr:rowOff>
    </xdr:from>
    <xdr:to>
      <xdr:col>7</xdr:col>
      <xdr:colOff>1028700</xdr:colOff>
      <xdr:row>332</xdr:row>
      <xdr:rowOff>176067</xdr:rowOff>
    </xdr:to>
    <xdr:pic>
      <xdr:nvPicPr>
        <xdr:cNvPr id="292" name="Рисунок 291" descr="Петля верхняя  HAG PF - 02D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15086" r="7273" b="10344"/>
        <a:stretch/>
      </xdr:blipFill>
      <xdr:spPr bwMode="auto">
        <a:xfrm>
          <a:off x="5610225" y="70494525"/>
          <a:ext cx="771525" cy="50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370</xdr:row>
      <xdr:rowOff>76200</xdr:rowOff>
    </xdr:from>
    <xdr:to>
      <xdr:col>0</xdr:col>
      <xdr:colOff>866775</xdr:colOff>
      <xdr:row>372</xdr:row>
      <xdr:rowOff>123522</xdr:rowOff>
    </xdr:to>
    <xdr:pic>
      <xdr:nvPicPr>
        <xdr:cNvPr id="2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200025" y="79809975"/>
          <a:ext cx="666750" cy="4283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200026</xdr:colOff>
      <xdr:row>373</xdr:row>
      <xdr:rowOff>47624</xdr:rowOff>
    </xdr:from>
    <xdr:to>
      <xdr:col>0</xdr:col>
      <xdr:colOff>943937</xdr:colOff>
      <xdr:row>375</xdr:row>
      <xdr:rowOff>133350</xdr:rowOff>
    </xdr:to>
    <xdr:pic>
      <xdr:nvPicPr>
        <xdr:cNvPr id="29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200026" y="80352899"/>
          <a:ext cx="743911" cy="4667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161926</xdr:colOff>
      <xdr:row>376</xdr:row>
      <xdr:rowOff>57150</xdr:rowOff>
    </xdr:from>
    <xdr:to>
      <xdr:col>0</xdr:col>
      <xdr:colOff>923926</xdr:colOff>
      <xdr:row>378</xdr:row>
      <xdr:rowOff>133350</xdr:rowOff>
    </xdr:to>
    <xdr:pic>
      <xdr:nvPicPr>
        <xdr:cNvPr id="29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61926" y="80933925"/>
          <a:ext cx="762000" cy="457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285750</xdr:colOff>
      <xdr:row>369</xdr:row>
      <xdr:rowOff>123825</xdr:rowOff>
    </xdr:from>
    <xdr:to>
      <xdr:col>7</xdr:col>
      <xdr:colOff>971550</xdr:colOff>
      <xdr:row>372</xdr:row>
      <xdr:rowOff>176348</xdr:rowOff>
    </xdr:to>
    <xdr:pic>
      <xdr:nvPicPr>
        <xdr:cNvPr id="298" name="Рисунок 297" descr="https://i.gyazo.com/6aa7e6cc91d0a69d964848ee55bc515d.png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BEBA8EAE-BF5A-486C-A8C5-ECC9F3942E4B}">
              <a14:imgProps xmlns:a14="http://schemas.microsoft.com/office/drawing/2010/main">
                <a14:imgLayer r:embed="rId177">
                  <a14:imgEffect>
                    <a14:backgroundRemoval t="9794" b="93299" l="2857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79667100"/>
          <a:ext cx="685800" cy="633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361951</xdr:colOff>
      <xdr:row>338</xdr:row>
      <xdr:rowOff>76201</xdr:rowOff>
    </xdr:from>
    <xdr:ext cx="360680" cy="381000"/>
    <xdr:pic>
      <xdr:nvPicPr>
        <xdr:cNvPr id="227" name="Picture 2"/>
        <xdr:cNvPicPr>
          <a:picLocks noChangeAspect="1"/>
          <a:extLst>
            <a:ext uri="smNativeData">
              <pm:smNativeData xmlns:pm="smNativeData" xmlns="" val="SMDATA_13_RqHTWR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AAAAAADAAAABAAAAAAAAAAAAAAAAAAAAAAAAAAHgAAAGgAAAAAAAAAAAAAAAAAAAAAAAAAAAAAABAnAAAQJwAAAAAAAAAAAAAAAAAAAAAAAAAAAAAAAAAAAAAAAAAAAAAUAAAAAAAAAMDA/wAAAAAAZAAAADIAAAAAAAAAZAAAAAAAAAB/f38ACgAAACEAAAAwAAAALAAAAA0AAAAAAAAAoADwAA0AAAAAAAAAewN2AuABAAC1IQAADQMAADkDAAABAAAA"/>
            </a:ext>
          </a:extLst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5715001" y="72123301"/>
          <a:ext cx="360680" cy="38100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oneCellAnchor>
  <xdr:oneCellAnchor>
    <xdr:from>
      <xdr:col>7</xdr:col>
      <xdr:colOff>332740</xdr:colOff>
      <xdr:row>341</xdr:row>
      <xdr:rowOff>28575</xdr:rowOff>
    </xdr:from>
    <xdr:ext cx="434925" cy="523875"/>
    <xdr:pic>
      <xdr:nvPicPr>
        <xdr:cNvPr id="228" name="Picture 3"/>
        <xdr:cNvPicPr>
          <a:picLocks noChangeAspect="1"/>
          <a:extLst>
            <a:ext uri="smNativeData">
              <pm:smNativeData xmlns:pm="smNativeData" xmlns="" val="SMDATA_13_RqHTWR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AAAAAADAAAABAAAAAAAAAAAAAAAAAAAAAAAAAAHgAAAGgAAAAAAAAAAAAAAAAAAAAAAAAAAAAAABAnAAAQJwAAAAAAAAAAAAAAAAAAAAAAAAAAAAAAAAAAAAAAAAAAAAAUAAAAAAAAAMDA/wAAAAAAZAAAADIAAAAAAAAAZAAAAAAAAAB/f38ACgAAACEAAAAwAAAALAAAAA4AAAAAAAAAeAD3AA4AAAAAAAAAywOFAu4BAAALJgAAHQMAAMADAAABAAAA"/>
            </a:ext>
          </a:extLst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5685790" y="72656700"/>
          <a:ext cx="434925" cy="52387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oneCellAnchor>
  <xdr:oneCellAnchor>
    <xdr:from>
      <xdr:col>7</xdr:col>
      <xdr:colOff>294641</xdr:colOff>
      <xdr:row>344</xdr:row>
      <xdr:rowOff>76200</xdr:rowOff>
    </xdr:from>
    <xdr:ext cx="479614" cy="447675"/>
    <xdr:pic>
      <xdr:nvPicPr>
        <xdr:cNvPr id="230" name="Picture 4"/>
        <xdr:cNvPicPr>
          <a:picLocks noChangeAspect="1"/>
          <a:extLst>
            <a:ext uri="smNativeData">
              <pm:smNativeData xmlns:pm="smNativeData" xmlns="" val="SMDATA_13_RqHTWR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AAAAAADAAAABAAAAAAAAAAAAAAAAAAAAAAAAAAHgAAAGgAAAAAAAAAAAAAAAAAAAAAAAAAAAAAABAnAAAQJwAAAAAAAAAAAAAAAAAAAAAAAAAAAAAAAAAAAAAAAAAAAAAUAAAAAAAAAMDA/wAAAAAAZAAAADIAAAAAAAAAZAAAAAAAAAB/f38ACgAAACEAAAAwAAAALAAAAA8AAAAAAAAAUAAGAQ8AAAAAAAAAOQPIAgwCAABhKgAAhQMAAEkDAAABAAAA"/>
            </a:ext>
          </a:extLst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5647691" y="73285350"/>
          <a:ext cx="479614" cy="44767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oneCellAnchor>
  <xdr:twoCellAnchor editAs="oneCell">
    <xdr:from>
      <xdr:col>7</xdr:col>
      <xdr:colOff>276225</xdr:colOff>
      <xdr:row>177</xdr:row>
      <xdr:rowOff>95250</xdr:rowOff>
    </xdr:from>
    <xdr:to>
      <xdr:col>7</xdr:col>
      <xdr:colOff>838200</xdr:colOff>
      <xdr:row>179</xdr:row>
      <xdr:rowOff>109901</xdr:rowOff>
    </xdr:to>
    <xdr:pic>
      <xdr:nvPicPr>
        <xdr:cNvPr id="201" name="Рисунок 200" descr="https://i.gyazo.com/00ee67d2c76b4d052742684e96c68219.png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8709600"/>
          <a:ext cx="561975" cy="395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X379"/>
  <sheetViews>
    <sheetView showGridLines="0" showRowColHeaders="0" tabSelected="1" topLeftCell="A280" zoomScale="115" zoomScaleNormal="115" zoomScaleSheetLayoutView="100" workbookViewId="0">
      <selection activeCell="K305" sqref="K305"/>
    </sheetView>
  </sheetViews>
  <sheetFormatPr defaultRowHeight="15" x14ac:dyDescent="0.25"/>
  <cols>
    <col min="1" max="1" width="16.28515625" customWidth="1"/>
    <col min="2" max="2" width="12.85546875" customWidth="1"/>
    <col min="3" max="3" width="11.140625" customWidth="1"/>
    <col min="4" max="4" width="10.5703125" customWidth="1"/>
    <col min="5" max="5" width="11.28515625" customWidth="1"/>
    <col min="6" max="6" width="13" customWidth="1"/>
    <col min="7" max="7" width="5.140625" customWidth="1"/>
    <col min="8" max="8" width="17.42578125" customWidth="1"/>
    <col min="9" max="9" width="12.5703125" customWidth="1"/>
    <col min="10" max="10" width="11.7109375" customWidth="1"/>
    <col min="11" max="12" width="12" bestFit="1" customWidth="1"/>
    <col min="13" max="13" width="10.85546875" customWidth="1"/>
    <col min="14" max="14" width="8.42578125" customWidth="1"/>
    <col min="15" max="15" width="12.140625" customWidth="1"/>
    <col min="16" max="16" width="11.85546875" customWidth="1"/>
    <col min="17" max="17" width="10.85546875" customWidth="1"/>
    <col min="18" max="18" width="42.85546875" customWidth="1"/>
    <col min="19" max="19" width="8.42578125" customWidth="1"/>
  </cols>
  <sheetData>
    <row r="1" spans="1:24" ht="18.75" x14ac:dyDescent="0.3">
      <c r="A1" s="36" t="s">
        <v>284</v>
      </c>
      <c r="X1">
        <v>60</v>
      </c>
    </row>
    <row r="2" spans="1:24" ht="18.75" x14ac:dyDescent="0.3">
      <c r="A2" s="36" t="s">
        <v>205</v>
      </c>
    </row>
    <row r="3" spans="1:24" x14ac:dyDescent="0.25">
      <c r="A3" s="206" t="s">
        <v>202</v>
      </c>
      <c r="B3" s="206"/>
      <c r="C3" s="206"/>
      <c r="D3" s="206"/>
      <c r="E3" s="206"/>
    </row>
    <row r="4" spans="1:24" x14ac:dyDescent="0.25">
      <c r="A4" s="206" t="s">
        <v>203</v>
      </c>
      <c r="B4" s="206"/>
      <c r="C4" s="206"/>
      <c r="D4" s="206"/>
      <c r="E4" s="206"/>
    </row>
    <row r="5" spans="1:24" x14ac:dyDescent="0.25">
      <c r="A5" s="206" t="s">
        <v>95</v>
      </c>
      <c r="B5" s="206"/>
      <c r="C5" s="206"/>
      <c r="D5" s="206"/>
      <c r="E5" s="206"/>
      <c r="H5" s="37" t="s">
        <v>201</v>
      </c>
    </row>
    <row r="6" spans="1:24" x14ac:dyDescent="0.25">
      <c r="A6" s="206" t="s">
        <v>150</v>
      </c>
      <c r="B6" s="206"/>
      <c r="C6" s="206"/>
      <c r="D6" s="206"/>
      <c r="E6" s="206"/>
      <c r="H6" s="37"/>
    </row>
    <row r="7" spans="1:24" x14ac:dyDescent="0.25">
      <c r="A7" s="206" t="s">
        <v>157</v>
      </c>
      <c r="B7" s="206"/>
      <c r="C7" s="206"/>
      <c r="D7" s="206"/>
      <c r="E7" s="206"/>
      <c r="H7" s="37" t="s">
        <v>197</v>
      </c>
    </row>
    <row r="8" spans="1:24" x14ac:dyDescent="0.25">
      <c r="A8" s="206" t="s">
        <v>169</v>
      </c>
      <c r="B8" s="206"/>
      <c r="C8" s="206"/>
      <c r="D8" s="206"/>
      <c r="E8" s="206"/>
      <c r="H8" s="37" t="s">
        <v>198</v>
      </c>
    </row>
    <row r="9" spans="1:24" x14ac:dyDescent="0.25">
      <c r="A9" s="206" t="s">
        <v>204</v>
      </c>
      <c r="B9" s="206"/>
      <c r="C9" s="206"/>
      <c r="D9" s="206"/>
      <c r="E9" s="206"/>
      <c r="H9" s="37" t="s">
        <v>199</v>
      </c>
    </row>
    <row r="10" spans="1:24" x14ac:dyDescent="0.25">
      <c r="A10" s="206" t="s">
        <v>196</v>
      </c>
      <c r="B10" s="206"/>
      <c r="C10" s="206"/>
      <c r="D10" s="206"/>
      <c r="E10" s="206"/>
      <c r="H10" s="37" t="s">
        <v>200</v>
      </c>
    </row>
    <row r="11" spans="1:24" ht="68.25" customHeight="1" x14ac:dyDescent="0.25">
      <c r="A11" s="224" t="s">
        <v>49</v>
      </c>
      <c r="B11" s="224"/>
      <c r="C11" s="224"/>
      <c r="D11" s="224"/>
      <c r="E11" s="224"/>
      <c r="F11" s="224"/>
      <c r="G11" s="224"/>
      <c r="H11" s="224"/>
      <c r="I11" s="224"/>
      <c r="J11" s="224"/>
      <c r="K11" s="224"/>
      <c r="L11" s="224"/>
      <c r="M11" s="224"/>
    </row>
    <row r="12" spans="1:24" ht="8.25" customHeight="1" x14ac:dyDescent="0.25"/>
    <row r="13" spans="1:24" x14ac:dyDescent="0.25">
      <c r="A13" s="1" t="s">
        <v>60</v>
      </c>
      <c r="H13" s="1" t="s">
        <v>61</v>
      </c>
    </row>
    <row r="14" spans="1:24" ht="15.75" thickBot="1" x14ac:dyDescent="0.3">
      <c r="A14" s="19" t="s">
        <v>4</v>
      </c>
      <c r="B14" s="19" t="s">
        <v>5</v>
      </c>
      <c r="C14" s="19" t="s">
        <v>6</v>
      </c>
      <c r="D14" s="19" t="s">
        <v>7</v>
      </c>
      <c r="E14" s="19" t="s">
        <v>8</v>
      </c>
      <c r="F14" s="19" t="s">
        <v>9</v>
      </c>
      <c r="H14" s="19" t="s">
        <v>4</v>
      </c>
      <c r="I14" s="19" t="s">
        <v>5</v>
      </c>
      <c r="J14" s="19" t="s">
        <v>6</v>
      </c>
      <c r="K14" s="19" t="s">
        <v>7</v>
      </c>
      <c r="L14" s="19" t="s">
        <v>8</v>
      </c>
      <c r="M14" s="19" t="s">
        <v>9</v>
      </c>
    </row>
    <row r="15" spans="1:24" ht="20.100000000000001" customHeight="1" x14ac:dyDescent="0.25">
      <c r="A15" s="161"/>
      <c r="B15" s="158" t="s">
        <v>52</v>
      </c>
      <c r="C15" s="17" t="s">
        <v>1</v>
      </c>
      <c r="D15" s="72">
        <f>+E15*1.2</f>
        <v>8812.7999999999993</v>
      </c>
      <c r="E15" s="72">
        <f>+F15*1.2</f>
        <v>7344</v>
      </c>
      <c r="F15" s="72">
        <v>6120</v>
      </c>
      <c r="H15" s="161"/>
      <c r="I15" s="158" t="s">
        <v>52</v>
      </c>
      <c r="J15" s="52" t="s">
        <v>1</v>
      </c>
      <c r="K15" s="72">
        <f t="shared" ref="K15:L23" si="0">+L15*1.2</f>
        <v>7862.4</v>
      </c>
      <c r="L15" s="72">
        <f t="shared" si="0"/>
        <v>6552</v>
      </c>
      <c r="M15" s="100">
        <v>5460</v>
      </c>
    </row>
    <row r="16" spans="1:24" ht="20.100000000000001" customHeight="1" x14ac:dyDescent="0.25">
      <c r="A16" s="162"/>
      <c r="B16" s="159"/>
      <c r="C16" s="4" t="s">
        <v>2</v>
      </c>
      <c r="D16" s="71">
        <f t="shared" ref="D16:D47" si="1">+E16*1.2</f>
        <v>8812.7999999999993</v>
      </c>
      <c r="E16" s="71">
        <f t="shared" ref="E16:E47" si="2">+F16*1.2</f>
        <v>7344</v>
      </c>
      <c r="F16" s="71">
        <v>6120</v>
      </c>
      <c r="H16" s="162"/>
      <c r="I16" s="159"/>
      <c r="J16" s="53" t="s">
        <v>2</v>
      </c>
      <c r="K16" s="71">
        <f t="shared" si="0"/>
        <v>7862.4</v>
      </c>
      <c r="L16" s="71">
        <f t="shared" si="0"/>
        <v>6552</v>
      </c>
      <c r="M16" s="101">
        <v>5460</v>
      </c>
    </row>
    <row r="17" spans="1:13" ht="20.100000000000001" customHeight="1" thickBot="1" x14ac:dyDescent="0.3">
      <c r="A17" s="163"/>
      <c r="B17" s="160"/>
      <c r="C17" s="18" t="s">
        <v>3</v>
      </c>
      <c r="D17" s="99">
        <f t="shared" si="1"/>
        <v>11232</v>
      </c>
      <c r="E17" s="99">
        <f t="shared" si="2"/>
        <v>9360</v>
      </c>
      <c r="F17" s="99">
        <v>7800</v>
      </c>
      <c r="H17" s="163"/>
      <c r="I17" s="160"/>
      <c r="J17" s="54" t="s">
        <v>31</v>
      </c>
      <c r="K17" s="99">
        <f t="shared" si="0"/>
        <v>9676.7999999999993</v>
      </c>
      <c r="L17" s="99">
        <f t="shared" si="0"/>
        <v>8064</v>
      </c>
      <c r="M17" s="102">
        <v>6720</v>
      </c>
    </row>
    <row r="18" spans="1:13" ht="20.100000000000001" customHeight="1" x14ac:dyDescent="0.25">
      <c r="A18" s="161"/>
      <c r="B18" s="158" t="s">
        <v>50</v>
      </c>
      <c r="C18" s="17" t="s">
        <v>1</v>
      </c>
      <c r="D18" s="72">
        <f>+E18*1.2</f>
        <v>7862.4</v>
      </c>
      <c r="E18" s="72">
        <f>+F18*1.2</f>
        <v>6552</v>
      </c>
      <c r="F18" s="72">
        <v>5460</v>
      </c>
      <c r="H18" s="161"/>
      <c r="I18" s="158" t="s">
        <v>50</v>
      </c>
      <c r="J18" s="52" t="s">
        <v>1</v>
      </c>
      <c r="K18" s="72">
        <f t="shared" si="0"/>
        <v>6825.5999999999995</v>
      </c>
      <c r="L18" s="72">
        <f t="shared" si="0"/>
        <v>5688</v>
      </c>
      <c r="M18" s="100">
        <v>4740</v>
      </c>
    </row>
    <row r="19" spans="1:13" ht="20.100000000000001" customHeight="1" x14ac:dyDescent="0.25">
      <c r="A19" s="162"/>
      <c r="B19" s="159"/>
      <c r="C19" s="4" t="s">
        <v>2</v>
      </c>
      <c r="D19" s="71">
        <f t="shared" si="1"/>
        <v>7862.4</v>
      </c>
      <c r="E19" s="71">
        <f t="shared" si="2"/>
        <v>6552</v>
      </c>
      <c r="F19" s="71">
        <v>5460</v>
      </c>
      <c r="H19" s="162"/>
      <c r="I19" s="159"/>
      <c r="J19" s="53" t="s">
        <v>2</v>
      </c>
      <c r="K19" s="71">
        <f t="shared" si="0"/>
        <v>6825.5999999999995</v>
      </c>
      <c r="L19" s="71">
        <f t="shared" si="0"/>
        <v>5688</v>
      </c>
      <c r="M19" s="101">
        <v>4740</v>
      </c>
    </row>
    <row r="20" spans="1:13" ht="19.5" customHeight="1" thickBot="1" x14ac:dyDescent="0.3">
      <c r="A20" s="163"/>
      <c r="B20" s="160"/>
      <c r="C20" s="18" t="s">
        <v>3</v>
      </c>
      <c r="D20" s="99">
        <f t="shared" si="1"/>
        <v>8553.6</v>
      </c>
      <c r="E20" s="99">
        <f t="shared" si="2"/>
        <v>7128</v>
      </c>
      <c r="F20" s="99">
        <v>5940</v>
      </c>
      <c r="H20" s="163"/>
      <c r="I20" s="160"/>
      <c r="J20" s="54" t="s">
        <v>31</v>
      </c>
      <c r="K20" s="99">
        <f t="shared" si="0"/>
        <v>7516.7999999999993</v>
      </c>
      <c r="L20" s="99">
        <f t="shared" si="0"/>
        <v>6264</v>
      </c>
      <c r="M20" s="102">
        <v>5220</v>
      </c>
    </row>
    <row r="21" spans="1:13" ht="20.100000000000001" customHeight="1" x14ac:dyDescent="0.25">
      <c r="A21" s="170"/>
      <c r="B21" s="173" t="s">
        <v>51</v>
      </c>
      <c r="C21" s="17" t="s">
        <v>1</v>
      </c>
      <c r="D21" s="72">
        <f>+E21*1.2</f>
        <v>7776</v>
      </c>
      <c r="E21" s="72">
        <f>+F21*1.2</f>
        <v>6480</v>
      </c>
      <c r="F21" s="72">
        <v>5400</v>
      </c>
      <c r="H21" s="170"/>
      <c r="I21" s="173" t="s">
        <v>51</v>
      </c>
      <c r="J21" s="52" t="s">
        <v>1</v>
      </c>
      <c r="K21" s="72">
        <f t="shared" si="0"/>
        <v>6825.5999999999995</v>
      </c>
      <c r="L21" s="72">
        <f t="shared" si="0"/>
        <v>5688</v>
      </c>
      <c r="M21" s="100">
        <v>4740</v>
      </c>
    </row>
    <row r="22" spans="1:13" ht="20.100000000000001" customHeight="1" x14ac:dyDescent="0.25">
      <c r="A22" s="171"/>
      <c r="B22" s="174"/>
      <c r="C22" s="4" t="s">
        <v>2</v>
      </c>
      <c r="D22" s="71">
        <f t="shared" si="1"/>
        <v>7776</v>
      </c>
      <c r="E22" s="71">
        <f t="shared" si="2"/>
        <v>6480</v>
      </c>
      <c r="F22" s="71">
        <v>5400</v>
      </c>
      <c r="H22" s="171"/>
      <c r="I22" s="174"/>
      <c r="J22" s="53" t="s">
        <v>2</v>
      </c>
      <c r="K22" s="71">
        <f t="shared" si="0"/>
        <v>6825.5999999999995</v>
      </c>
      <c r="L22" s="71">
        <f t="shared" si="0"/>
        <v>5688</v>
      </c>
      <c r="M22" s="101">
        <v>4740</v>
      </c>
    </row>
    <row r="23" spans="1:13" ht="20.100000000000001" customHeight="1" thickBot="1" x14ac:dyDescent="0.3">
      <c r="A23" s="172"/>
      <c r="B23" s="175"/>
      <c r="C23" s="18" t="s">
        <v>3</v>
      </c>
      <c r="D23" s="99">
        <f t="shared" si="1"/>
        <v>8467.1999999999989</v>
      </c>
      <c r="E23" s="99">
        <f t="shared" si="2"/>
        <v>7056</v>
      </c>
      <c r="F23" s="99">
        <v>5880</v>
      </c>
      <c r="H23" s="172"/>
      <c r="I23" s="175"/>
      <c r="J23" s="54" t="s">
        <v>31</v>
      </c>
      <c r="K23" s="99">
        <f t="shared" si="0"/>
        <v>7516.7999999999993</v>
      </c>
      <c r="L23" s="99">
        <f t="shared" si="0"/>
        <v>6264</v>
      </c>
      <c r="M23" s="102">
        <v>5220</v>
      </c>
    </row>
    <row r="24" spans="1:13" ht="20.100000000000001" customHeight="1" x14ac:dyDescent="0.25">
      <c r="A24" s="170"/>
      <c r="B24" s="158" t="s">
        <v>53</v>
      </c>
      <c r="C24" s="17" t="s">
        <v>1</v>
      </c>
      <c r="D24" s="72">
        <f t="shared" si="1"/>
        <v>7862.4</v>
      </c>
      <c r="E24" s="72">
        <f t="shared" si="2"/>
        <v>6552</v>
      </c>
      <c r="F24" s="72">
        <v>5460</v>
      </c>
      <c r="H24" s="170"/>
      <c r="I24" s="158" t="s">
        <v>53</v>
      </c>
      <c r="J24" s="52" t="s">
        <v>1</v>
      </c>
      <c r="K24" s="72">
        <f t="shared" ref="K24:L24" si="3">+L24*1.2</f>
        <v>6825.5999999999995</v>
      </c>
      <c r="L24" s="72">
        <f t="shared" si="3"/>
        <v>5688</v>
      </c>
      <c r="M24" s="100">
        <v>4740</v>
      </c>
    </row>
    <row r="25" spans="1:13" ht="20.100000000000001" customHeight="1" x14ac:dyDescent="0.25">
      <c r="A25" s="171"/>
      <c r="B25" s="159"/>
      <c r="C25" s="4" t="s">
        <v>2</v>
      </c>
      <c r="D25" s="71">
        <f t="shared" si="1"/>
        <v>7862.4</v>
      </c>
      <c r="E25" s="71">
        <f t="shared" si="2"/>
        <v>6552</v>
      </c>
      <c r="F25" s="71">
        <v>5460</v>
      </c>
      <c r="H25" s="171"/>
      <c r="I25" s="159"/>
      <c r="J25" s="53" t="s">
        <v>2</v>
      </c>
      <c r="K25" s="71">
        <f t="shared" ref="K25:L25" si="4">+L25*1.2</f>
        <v>6825.5999999999995</v>
      </c>
      <c r="L25" s="71">
        <f t="shared" si="4"/>
        <v>5688</v>
      </c>
      <c r="M25" s="101">
        <v>4740</v>
      </c>
    </row>
    <row r="26" spans="1:13" ht="20.100000000000001" customHeight="1" thickBot="1" x14ac:dyDescent="0.3">
      <c r="A26" s="172"/>
      <c r="B26" s="160"/>
      <c r="C26" s="18" t="s">
        <v>3</v>
      </c>
      <c r="D26" s="99">
        <f t="shared" si="1"/>
        <v>8553.6</v>
      </c>
      <c r="E26" s="99">
        <f t="shared" si="2"/>
        <v>7128</v>
      </c>
      <c r="F26" s="99">
        <v>5940</v>
      </c>
      <c r="H26" s="172"/>
      <c r="I26" s="160"/>
      <c r="J26" s="54" t="s">
        <v>31</v>
      </c>
      <c r="K26" s="99">
        <f t="shared" ref="K26:L26" si="5">+L26*1.2</f>
        <v>7516.7999999999993</v>
      </c>
      <c r="L26" s="99">
        <f t="shared" si="5"/>
        <v>6264</v>
      </c>
      <c r="M26" s="102">
        <v>5220</v>
      </c>
    </row>
    <row r="27" spans="1:13" ht="20.100000000000001" customHeight="1" x14ac:dyDescent="0.25">
      <c r="A27" s="171"/>
      <c r="B27" s="173" t="s">
        <v>54</v>
      </c>
      <c r="C27" s="20" t="s">
        <v>1</v>
      </c>
      <c r="D27" s="72">
        <f t="shared" si="1"/>
        <v>7776</v>
      </c>
      <c r="E27" s="72">
        <f t="shared" si="2"/>
        <v>6480</v>
      </c>
      <c r="F27" s="72">
        <v>5400</v>
      </c>
      <c r="H27" s="171"/>
      <c r="I27" s="173" t="s">
        <v>54</v>
      </c>
      <c r="J27" s="52" t="s">
        <v>1</v>
      </c>
      <c r="K27" s="72">
        <f t="shared" ref="K27:L27" si="6">+L27*1.2</f>
        <v>6739.2</v>
      </c>
      <c r="L27" s="72">
        <f t="shared" si="6"/>
        <v>5616</v>
      </c>
      <c r="M27" s="100">
        <v>4680</v>
      </c>
    </row>
    <row r="28" spans="1:13" ht="20.100000000000001" customHeight="1" x14ac:dyDescent="0.25">
      <c r="A28" s="171"/>
      <c r="B28" s="174"/>
      <c r="C28" s="4" t="s">
        <v>2</v>
      </c>
      <c r="D28" s="71">
        <f t="shared" si="1"/>
        <v>7776</v>
      </c>
      <c r="E28" s="71">
        <f t="shared" si="2"/>
        <v>6480</v>
      </c>
      <c r="F28" s="71">
        <v>5400</v>
      </c>
      <c r="H28" s="171"/>
      <c r="I28" s="174"/>
      <c r="J28" s="53" t="s">
        <v>2</v>
      </c>
      <c r="K28" s="71">
        <f t="shared" ref="K28:L28" si="7">+L28*1.2</f>
        <v>6739.2</v>
      </c>
      <c r="L28" s="71">
        <f t="shared" si="7"/>
        <v>5616</v>
      </c>
      <c r="M28" s="101">
        <v>4680</v>
      </c>
    </row>
    <row r="29" spans="1:13" ht="20.100000000000001" customHeight="1" thickBot="1" x14ac:dyDescent="0.3">
      <c r="A29" s="172"/>
      <c r="B29" s="175"/>
      <c r="C29" s="18" t="s">
        <v>3</v>
      </c>
      <c r="D29" s="99">
        <f t="shared" si="1"/>
        <v>8553.6</v>
      </c>
      <c r="E29" s="99">
        <f t="shared" si="2"/>
        <v>7128</v>
      </c>
      <c r="F29" s="99">
        <v>5940</v>
      </c>
      <c r="H29" s="172"/>
      <c r="I29" s="175"/>
      <c r="J29" s="54" t="s">
        <v>31</v>
      </c>
      <c r="K29" s="99">
        <f t="shared" ref="K29:L29" si="8">+L29*1.2</f>
        <v>7430.4</v>
      </c>
      <c r="L29" s="99">
        <f t="shared" si="8"/>
        <v>6192</v>
      </c>
      <c r="M29" s="102">
        <v>5160</v>
      </c>
    </row>
    <row r="30" spans="1:13" ht="20.100000000000001" customHeight="1" x14ac:dyDescent="0.25">
      <c r="A30" s="170"/>
      <c r="B30" s="158" t="s">
        <v>55</v>
      </c>
      <c r="C30" s="17" t="s">
        <v>1</v>
      </c>
      <c r="D30" s="72">
        <f t="shared" si="1"/>
        <v>7862.4</v>
      </c>
      <c r="E30" s="72">
        <f t="shared" si="2"/>
        <v>6552</v>
      </c>
      <c r="F30" s="72">
        <v>5460</v>
      </c>
      <c r="H30" s="170"/>
      <c r="I30" s="158" t="s">
        <v>55</v>
      </c>
      <c r="J30" s="52" t="s">
        <v>1</v>
      </c>
      <c r="K30" s="72">
        <f t="shared" ref="K30:L30" si="9">+L30*1.2</f>
        <v>6825.5999999999995</v>
      </c>
      <c r="L30" s="72">
        <f t="shared" si="9"/>
        <v>5688</v>
      </c>
      <c r="M30" s="100">
        <v>4740</v>
      </c>
    </row>
    <row r="31" spans="1:13" ht="20.100000000000001" customHeight="1" x14ac:dyDescent="0.25">
      <c r="A31" s="171"/>
      <c r="B31" s="159"/>
      <c r="C31" s="4" t="s">
        <v>2</v>
      </c>
      <c r="D31" s="71">
        <f t="shared" si="1"/>
        <v>7862.4</v>
      </c>
      <c r="E31" s="71">
        <f t="shared" si="2"/>
        <v>6552</v>
      </c>
      <c r="F31" s="71">
        <v>5460</v>
      </c>
      <c r="H31" s="171"/>
      <c r="I31" s="159"/>
      <c r="J31" s="53" t="s">
        <v>2</v>
      </c>
      <c r="K31" s="71">
        <f t="shared" ref="K31:L31" si="10">+L31*1.2</f>
        <v>6825.5999999999995</v>
      </c>
      <c r="L31" s="71">
        <f t="shared" si="10"/>
        <v>5688</v>
      </c>
      <c r="M31" s="101">
        <v>4740</v>
      </c>
    </row>
    <row r="32" spans="1:13" ht="20.100000000000001" customHeight="1" thickBot="1" x14ac:dyDescent="0.3">
      <c r="A32" s="172"/>
      <c r="B32" s="160"/>
      <c r="C32" s="18" t="s">
        <v>3</v>
      </c>
      <c r="D32" s="99">
        <f t="shared" si="1"/>
        <v>8553.6</v>
      </c>
      <c r="E32" s="99">
        <f t="shared" si="2"/>
        <v>7128</v>
      </c>
      <c r="F32" s="99">
        <v>5940</v>
      </c>
      <c r="H32" s="172"/>
      <c r="I32" s="160"/>
      <c r="J32" s="54" t="s">
        <v>31</v>
      </c>
      <c r="K32" s="99">
        <f t="shared" ref="K32:L32" si="11">+L32*1.2</f>
        <v>7516.7999999999993</v>
      </c>
      <c r="L32" s="99">
        <f t="shared" si="11"/>
        <v>6264</v>
      </c>
      <c r="M32" s="102">
        <v>5220</v>
      </c>
    </row>
    <row r="33" spans="1:16" ht="20.100000000000001" customHeight="1" x14ac:dyDescent="0.25">
      <c r="A33" s="170"/>
      <c r="B33" s="173" t="s">
        <v>56</v>
      </c>
      <c r="C33" s="17" t="s">
        <v>1</v>
      </c>
      <c r="D33" s="72">
        <f t="shared" si="1"/>
        <v>7776</v>
      </c>
      <c r="E33" s="72">
        <f t="shared" si="2"/>
        <v>6480</v>
      </c>
      <c r="F33" s="72">
        <v>5400</v>
      </c>
      <c r="H33" s="170"/>
      <c r="I33" s="173" t="s">
        <v>56</v>
      </c>
      <c r="J33" s="52" t="s">
        <v>1</v>
      </c>
      <c r="K33" s="72">
        <f t="shared" ref="K33:L34" si="12">+L33*1.2</f>
        <v>6739.2</v>
      </c>
      <c r="L33" s="72">
        <f t="shared" si="12"/>
        <v>5616</v>
      </c>
      <c r="M33" s="100">
        <v>4680</v>
      </c>
    </row>
    <row r="34" spans="1:16" ht="20.100000000000001" customHeight="1" x14ac:dyDescent="0.25">
      <c r="A34" s="171"/>
      <c r="B34" s="174"/>
      <c r="C34" s="4" t="s">
        <v>2</v>
      </c>
      <c r="D34" s="71">
        <f t="shared" si="1"/>
        <v>7776</v>
      </c>
      <c r="E34" s="71">
        <f t="shared" si="2"/>
        <v>6480</v>
      </c>
      <c r="F34" s="71">
        <v>5400</v>
      </c>
      <c r="H34" s="171"/>
      <c r="I34" s="174"/>
      <c r="J34" s="53" t="s">
        <v>2</v>
      </c>
      <c r="K34" s="71">
        <f t="shared" ref="K34" si="13">+L34*1.2</f>
        <v>6739.2</v>
      </c>
      <c r="L34" s="71">
        <f t="shared" si="12"/>
        <v>5616</v>
      </c>
      <c r="M34" s="101">
        <v>4680</v>
      </c>
    </row>
    <row r="35" spans="1:16" ht="20.100000000000001" customHeight="1" thickBot="1" x14ac:dyDescent="0.3">
      <c r="A35" s="172"/>
      <c r="B35" s="175"/>
      <c r="C35" s="18" t="s">
        <v>3</v>
      </c>
      <c r="D35" s="99">
        <f t="shared" si="1"/>
        <v>8553.6</v>
      </c>
      <c r="E35" s="99">
        <f t="shared" si="2"/>
        <v>7128</v>
      </c>
      <c r="F35" s="99">
        <v>5940</v>
      </c>
      <c r="H35" s="172"/>
      <c r="I35" s="175"/>
      <c r="J35" s="54" t="s">
        <v>31</v>
      </c>
      <c r="K35" s="99">
        <f t="shared" ref="K35:L35" si="14">+L35*1.2</f>
        <v>7430.4</v>
      </c>
      <c r="L35" s="99">
        <f t="shared" si="14"/>
        <v>6192</v>
      </c>
      <c r="M35" s="102">
        <v>5160</v>
      </c>
    </row>
    <row r="36" spans="1:16" ht="20.100000000000001" customHeight="1" x14ac:dyDescent="0.25">
      <c r="A36" s="170"/>
      <c r="B36" s="158" t="s">
        <v>57</v>
      </c>
      <c r="C36" s="17" t="s">
        <v>1</v>
      </c>
      <c r="D36" s="72">
        <f t="shared" si="1"/>
        <v>8812.7999999999993</v>
      </c>
      <c r="E36" s="72">
        <f t="shared" si="2"/>
        <v>7344</v>
      </c>
      <c r="F36" s="72">
        <v>6120</v>
      </c>
      <c r="H36" s="170"/>
      <c r="I36" s="158" t="s">
        <v>57</v>
      </c>
      <c r="J36" s="52" t="s">
        <v>1</v>
      </c>
      <c r="K36" s="72">
        <f t="shared" ref="K36:L36" si="15">+L36*1.2</f>
        <v>7862.4</v>
      </c>
      <c r="L36" s="72">
        <f t="shared" si="15"/>
        <v>6552</v>
      </c>
      <c r="M36" s="100">
        <v>5460</v>
      </c>
    </row>
    <row r="37" spans="1:16" ht="20.100000000000001" customHeight="1" x14ac:dyDescent="0.25">
      <c r="A37" s="171"/>
      <c r="B37" s="159"/>
      <c r="C37" s="4" t="s">
        <v>2</v>
      </c>
      <c r="D37" s="71">
        <f t="shared" si="1"/>
        <v>8812.7999999999993</v>
      </c>
      <c r="E37" s="71">
        <f t="shared" si="2"/>
        <v>7344</v>
      </c>
      <c r="F37" s="71">
        <v>6120</v>
      </c>
      <c r="H37" s="171"/>
      <c r="I37" s="159"/>
      <c r="J37" s="53" t="s">
        <v>2</v>
      </c>
      <c r="K37" s="71">
        <f t="shared" ref="K37:L37" si="16">+L37*1.2</f>
        <v>7862.4</v>
      </c>
      <c r="L37" s="71">
        <f t="shared" si="16"/>
        <v>6552</v>
      </c>
      <c r="M37" s="101">
        <v>5460</v>
      </c>
      <c r="P37" s="1"/>
    </row>
    <row r="38" spans="1:16" ht="20.100000000000001" customHeight="1" thickBot="1" x14ac:dyDescent="0.3">
      <c r="A38" s="172"/>
      <c r="B38" s="160"/>
      <c r="C38" s="18" t="s">
        <v>3</v>
      </c>
      <c r="D38" s="99">
        <f t="shared" si="1"/>
        <v>11232</v>
      </c>
      <c r="E38" s="99">
        <f t="shared" si="2"/>
        <v>9360</v>
      </c>
      <c r="F38" s="99">
        <v>7800</v>
      </c>
      <c r="H38" s="172"/>
      <c r="I38" s="160"/>
      <c r="J38" s="54" t="s">
        <v>31</v>
      </c>
      <c r="K38" s="99">
        <f t="shared" ref="K38:L40" si="17">+L38*1.2</f>
        <v>9676.7999999999993</v>
      </c>
      <c r="L38" s="99">
        <f t="shared" si="17"/>
        <v>8064</v>
      </c>
      <c r="M38" s="102">
        <v>6720</v>
      </c>
    </row>
    <row r="39" spans="1:16" ht="20.100000000000001" customHeight="1" x14ac:dyDescent="0.25">
      <c r="A39" s="170"/>
      <c r="B39" s="158" t="s">
        <v>210</v>
      </c>
      <c r="C39" s="40" t="s">
        <v>1</v>
      </c>
      <c r="D39" s="72">
        <f t="shared" si="1"/>
        <v>8812.7999999999993</v>
      </c>
      <c r="E39" s="72">
        <f t="shared" si="2"/>
        <v>7344</v>
      </c>
      <c r="F39" s="72">
        <v>6120</v>
      </c>
      <c r="H39" s="170"/>
      <c r="I39" s="158" t="s">
        <v>210</v>
      </c>
      <c r="J39" s="52" t="s">
        <v>1</v>
      </c>
      <c r="K39" s="72">
        <f t="shared" si="17"/>
        <v>7862.4</v>
      </c>
      <c r="L39" s="72">
        <f t="shared" si="17"/>
        <v>6552</v>
      </c>
      <c r="M39" s="100">
        <v>5460</v>
      </c>
    </row>
    <row r="40" spans="1:16" ht="20.100000000000001" customHeight="1" x14ac:dyDescent="0.25">
      <c r="A40" s="171"/>
      <c r="B40" s="159"/>
      <c r="C40" s="41" t="s">
        <v>2</v>
      </c>
      <c r="D40" s="71">
        <f t="shared" si="1"/>
        <v>8812.7999999999993</v>
      </c>
      <c r="E40" s="71">
        <f t="shared" si="2"/>
        <v>7344</v>
      </c>
      <c r="F40" s="71">
        <v>6120</v>
      </c>
      <c r="H40" s="171"/>
      <c r="I40" s="159"/>
      <c r="J40" s="53" t="s">
        <v>2</v>
      </c>
      <c r="K40" s="71">
        <f t="shared" si="17"/>
        <v>7862.4</v>
      </c>
      <c r="L40" s="71">
        <f t="shared" si="17"/>
        <v>6552</v>
      </c>
      <c r="M40" s="101">
        <v>5460</v>
      </c>
    </row>
    <row r="41" spans="1:16" ht="20.100000000000001" customHeight="1" thickBot="1" x14ac:dyDescent="0.3">
      <c r="A41" s="172"/>
      <c r="B41" s="160"/>
      <c r="C41" s="42"/>
      <c r="D41" s="99"/>
      <c r="E41" s="99"/>
      <c r="F41" s="99"/>
      <c r="H41" s="172"/>
      <c r="I41" s="160"/>
      <c r="J41" s="54"/>
      <c r="K41" s="99"/>
      <c r="L41" s="99"/>
      <c r="M41" s="102"/>
    </row>
    <row r="42" spans="1:16" ht="20.100000000000001" customHeight="1" x14ac:dyDescent="0.25">
      <c r="A42" s="170"/>
      <c r="B42" s="158" t="s">
        <v>209</v>
      </c>
      <c r="C42" s="40" t="s">
        <v>1</v>
      </c>
      <c r="D42" s="72">
        <f t="shared" ref="D42:D43" si="18">+E42*1.2</f>
        <v>8812.7999999999993</v>
      </c>
      <c r="E42" s="72">
        <f t="shared" ref="E42:E43" si="19">+F42*1.2</f>
        <v>7344</v>
      </c>
      <c r="F42" s="72">
        <v>6120</v>
      </c>
      <c r="H42" s="170"/>
      <c r="I42" s="158" t="s">
        <v>209</v>
      </c>
      <c r="J42" s="52" t="s">
        <v>1</v>
      </c>
      <c r="K42" s="72">
        <f t="shared" ref="K42:K43" si="20">+L42*1.2</f>
        <v>7862.4</v>
      </c>
      <c r="L42" s="72">
        <f t="shared" ref="L42:L43" si="21">+M42*1.2</f>
        <v>6552</v>
      </c>
      <c r="M42" s="100">
        <v>5460</v>
      </c>
    </row>
    <row r="43" spans="1:16" ht="20.100000000000001" customHeight="1" x14ac:dyDescent="0.25">
      <c r="A43" s="171"/>
      <c r="B43" s="159"/>
      <c r="C43" s="41" t="s">
        <v>2</v>
      </c>
      <c r="D43" s="71">
        <f t="shared" si="18"/>
        <v>8812.7999999999993</v>
      </c>
      <c r="E43" s="71">
        <f t="shared" si="19"/>
        <v>7344</v>
      </c>
      <c r="F43" s="71">
        <v>6120</v>
      </c>
      <c r="H43" s="171"/>
      <c r="I43" s="159"/>
      <c r="J43" s="53" t="s">
        <v>2</v>
      </c>
      <c r="K43" s="71">
        <f t="shared" si="20"/>
        <v>7862.4</v>
      </c>
      <c r="L43" s="71">
        <f t="shared" si="21"/>
        <v>6552</v>
      </c>
      <c r="M43" s="101">
        <v>5460</v>
      </c>
    </row>
    <row r="44" spans="1:16" ht="20.100000000000001" customHeight="1" thickBot="1" x14ac:dyDescent="0.3">
      <c r="A44" s="172"/>
      <c r="B44" s="160"/>
      <c r="C44" s="42"/>
      <c r="D44" s="99"/>
      <c r="E44" s="99"/>
      <c r="F44" s="99"/>
      <c r="H44" s="172"/>
      <c r="I44" s="160"/>
      <c r="J44" s="54"/>
      <c r="K44" s="99"/>
      <c r="L44" s="99"/>
      <c r="M44" s="102"/>
    </row>
    <row r="45" spans="1:16" ht="20.100000000000001" customHeight="1" x14ac:dyDescent="0.25">
      <c r="A45" s="170"/>
      <c r="B45" s="173" t="s">
        <v>58</v>
      </c>
      <c r="C45" s="17" t="s">
        <v>1</v>
      </c>
      <c r="D45" s="72">
        <f t="shared" si="1"/>
        <v>7776</v>
      </c>
      <c r="E45" s="72">
        <f t="shared" si="2"/>
        <v>6480</v>
      </c>
      <c r="F45" s="72">
        <v>5400</v>
      </c>
      <c r="H45" s="170"/>
      <c r="I45" s="173" t="s">
        <v>58</v>
      </c>
      <c r="J45" s="52" t="s">
        <v>1</v>
      </c>
      <c r="K45" s="72">
        <f t="shared" ref="K45:L45" si="22">+L45*1.2</f>
        <v>6739.2</v>
      </c>
      <c r="L45" s="72">
        <f t="shared" si="22"/>
        <v>5616</v>
      </c>
      <c r="M45" s="100">
        <v>4680</v>
      </c>
    </row>
    <row r="46" spans="1:16" ht="20.100000000000001" customHeight="1" x14ac:dyDescent="0.25">
      <c r="A46" s="171"/>
      <c r="B46" s="174"/>
      <c r="C46" s="4" t="s">
        <v>2</v>
      </c>
      <c r="D46" s="71">
        <f t="shared" si="1"/>
        <v>7776</v>
      </c>
      <c r="E46" s="71">
        <f t="shared" si="2"/>
        <v>6480</v>
      </c>
      <c r="F46" s="71">
        <v>5400</v>
      </c>
      <c r="H46" s="171"/>
      <c r="I46" s="174"/>
      <c r="J46" s="53" t="s">
        <v>2</v>
      </c>
      <c r="K46" s="71">
        <f t="shared" ref="K46:L46" si="23">+L46*1.2</f>
        <v>6739.2</v>
      </c>
      <c r="L46" s="71">
        <f t="shared" si="23"/>
        <v>5616</v>
      </c>
      <c r="M46" s="101">
        <v>4680</v>
      </c>
    </row>
    <row r="47" spans="1:16" ht="20.100000000000001" customHeight="1" thickBot="1" x14ac:dyDescent="0.3">
      <c r="A47" s="172"/>
      <c r="B47" s="175"/>
      <c r="C47" s="18" t="s">
        <v>3</v>
      </c>
      <c r="D47" s="99">
        <f t="shared" si="1"/>
        <v>8553.6</v>
      </c>
      <c r="E47" s="99">
        <f t="shared" si="2"/>
        <v>7128</v>
      </c>
      <c r="F47" s="99">
        <v>5940</v>
      </c>
      <c r="H47" s="172"/>
      <c r="I47" s="175"/>
      <c r="J47" s="54" t="s">
        <v>31</v>
      </c>
      <c r="K47" s="99">
        <f t="shared" ref="K47:L47" si="24">+L47*1.2</f>
        <v>7430.4</v>
      </c>
      <c r="L47" s="99">
        <f t="shared" si="24"/>
        <v>6192</v>
      </c>
      <c r="M47" s="102">
        <v>5160</v>
      </c>
    </row>
    <row r="48" spans="1:16" ht="20.25" customHeight="1" x14ac:dyDescent="0.25">
      <c r="A48" s="225" t="s">
        <v>59</v>
      </c>
      <c r="B48" s="225"/>
      <c r="C48" s="225"/>
      <c r="D48" s="225"/>
      <c r="E48" s="225"/>
      <c r="F48" s="225"/>
      <c r="H48" s="1" t="s">
        <v>44</v>
      </c>
      <c r="I48" s="1"/>
      <c r="J48" s="1"/>
      <c r="K48" s="1"/>
      <c r="L48" s="38"/>
      <c r="M48" s="38"/>
    </row>
    <row r="49" spans="1:19" ht="15" customHeight="1" x14ac:dyDescent="0.25">
      <c r="A49" s="225"/>
      <c r="B49" s="225"/>
      <c r="C49" s="225"/>
      <c r="D49" s="225"/>
      <c r="E49" s="225"/>
      <c r="F49" s="225"/>
      <c r="H49" s="1" t="s">
        <v>45</v>
      </c>
      <c r="I49" s="1"/>
      <c r="J49" s="1"/>
      <c r="K49" s="1"/>
      <c r="L49" s="5"/>
      <c r="M49" s="5"/>
    </row>
    <row r="50" spans="1:19" ht="15" customHeight="1" x14ac:dyDescent="0.25">
      <c r="A50" s="225"/>
      <c r="B50" s="225"/>
      <c r="C50" s="225"/>
      <c r="D50" s="225"/>
      <c r="E50" s="225"/>
      <c r="F50" s="225"/>
      <c r="H50" s="1" t="s">
        <v>46</v>
      </c>
      <c r="I50" s="1"/>
      <c r="J50" s="1"/>
      <c r="K50" s="1"/>
      <c r="L50" s="5"/>
      <c r="M50" s="5"/>
    </row>
    <row r="51" spans="1:19" x14ac:dyDescent="0.25">
      <c r="A51" s="226"/>
      <c r="B51" s="226"/>
      <c r="C51" s="226"/>
      <c r="D51" s="226"/>
      <c r="E51" s="226"/>
      <c r="F51" s="226"/>
      <c r="H51" s="1" t="s">
        <v>47</v>
      </c>
      <c r="I51" s="1"/>
      <c r="J51" s="1" t="s">
        <v>48</v>
      </c>
      <c r="K51" s="1"/>
    </row>
    <row r="52" spans="1:19" ht="18.75" customHeight="1" x14ac:dyDescent="0.25">
      <c r="A52" s="3" t="s">
        <v>4</v>
      </c>
      <c r="B52" s="3" t="s">
        <v>5</v>
      </c>
      <c r="C52" s="3" t="s">
        <v>6</v>
      </c>
      <c r="D52" s="3" t="s">
        <v>7</v>
      </c>
      <c r="E52" s="3" t="s">
        <v>8</v>
      </c>
      <c r="F52" s="3" t="s">
        <v>9</v>
      </c>
      <c r="H52" s="3" t="s">
        <v>4</v>
      </c>
      <c r="I52" s="3" t="s">
        <v>5</v>
      </c>
      <c r="J52" s="3" t="s">
        <v>6</v>
      </c>
      <c r="K52" s="3" t="s">
        <v>7</v>
      </c>
      <c r="L52" s="3" t="s">
        <v>8</v>
      </c>
      <c r="M52" s="3" t="s">
        <v>9</v>
      </c>
    </row>
    <row r="53" spans="1:19" ht="15.75" thickBot="1" x14ac:dyDescent="0.3">
      <c r="A53" s="1" t="s">
        <v>12</v>
      </c>
      <c r="H53" s="1" t="s">
        <v>27</v>
      </c>
    </row>
    <row r="54" spans="1:19" x14ac:dyDescent="0.25">
      <c r="A54" s="113"/>
      <c r="B54" s="115" t="s">
        <v>0</v>
      </c>
      <c r="C54" s="11" t="s">
        <v>1</v>
      </c>
      <c r="D54" s="89">
        <v>3780</v>
      </c>
      <c r="E54" s="89">
        <f>+D54*0.55</f>
        <v>2079</v>
      </c>
      <c r="F54" s="90">
        <v>1728.6</v>
      </c>
      <c r="H54" s="113"/>
      <c r="I54" s="115" t="s">
        <v>28</v>
      </c>
      <c r="J54" s="11" t="s">
        <v>1</v>
      </c>
      <c r="K54" s="89">
        <v>2220</v>
      </c>
      <c r="L54" s="89">
        <f>+K54*0.55</f>
        <v>1221</v>
      </c>
      <c r="M54" s="90">
        <v>1080</v>
      </c>
    </row>
    <row r="55" spans="1:19" x14ac:dyDescent="0.25">
      <c r="A55" s="103"/>
      <c r="B55" s="107"/>
      <c r="C55" s="10" t="s">
        <v>2</v>
      </c>
      <c r="D55" s="91">
        <v>4560</v>
      </c>
      <c r="E55" s="91">
        <f t="shared" ref="E55:E62" si="25">+D55*0.55</f>
        <v>2508</v>
      </c>
      <c r="F55" s="92">
        <v>1728.6</v>
      </c>
      <c r="H55" s="103"/>
      <c r="I55" s="107"/>
      <c r="J55" s="10" t="s">
        <v>2</v>
      </c>
      <c r="K55" s="91">
        <v>2700</v>
      </c>
      <c r="L55" s="91">
        <f t="shared" ref="L55:L56" si="26">+K55*0.55</f>
        <v>1485.0000000000002</v>
      </c>
      <c r="M55" s="92">
        <v>1080</v>
      </c>
    </row>
    <row r="56" spans="1:19" ht="15.75" thickBot="1" x14ac:dyDescent="0.3">
      <c r="A56" s="104"/>
      <c r="B56" s="108"/>
      <c r="C56" s="14" t="s">
        <v>3</v>
      </c>
      <c r="D56" s="93">
        <v>4800</v>
      </c>
      <c r="E56" s="93">
        <f t="shared" si="25"/>
        <v>2640</v>
      </c>
      <c r="F56" s="94">
        <v>2214</v>
      </c>
      <c r="H56" s="104"/>
      <c r="I56" s="108"/>
      <c r="J56" s="14" t="s">
        <v>3</v>
      </c>
      <c r="K56" s="93">
        <v>2940</v>
      </c>
      <c r="L56" s="93">
        <f t="shared" si="26"/>
        <v>1617.0000000000002</v>
      </c>
      <c r="M56" s="94">
        <v>1254</v>
      </c>
    </row>
    <row r="57" spans="1:19" x14ac:dyDescent="0.25">
      <c r="A57" s="161"/>
      <c r="B57" s="164" t="s">
        <v>10</v>
      </c>
      <c r="C57" s="6" t="s">
        <v>1</v>
      </c>
      <c r="D57" s="89">
        <v>3780</v>
      </c>
      <c r="E57" s="89">
        <f>+D57*0.55</f>
        <v>2079</v>
      </c>
      <c r="F57" s="90">
        <v>1728.6</v>
      </c>
      <c r="H57" s="161"/>
      <c r="I57" s="158" t="s">
        <v>29</v>
      </c>
      <c r="J57" s="6" t="s">
        <v>1</v>
      </c>
      <c r="K57" s="89">
        <v>900</v>
      </c>
      <c r="L57" s="89">
        <v>660</v>
      </c>
      <c r="M57" s="90">
        <v>420</v>
      </c>
    </row>
    <row r="58" spans="1:19" x14ac:dyDescent="0.25">
      <c r="A58" s="162"/>
      <c r="B58" s="165"/>
      <c r="C58" s="2" t="s">
        <v>2</v>
      </c>
      <c r="D58" s="91">
        <v>4560</v>
      </c>
      <c r="E58" s="91">
        <f t="shared" si="25"/>
        <v>2508</v>
      </c>
      <c r="F58" s="92">
        <v>1728.6</v>
      </c>
      <c r="H58" s="162"/>
      <c r="I58" s="159"/>
      <c r="J58" s="2" t="s">
        <v>2</v>
      </c>
      <c r="K58" s="91">
        <v>900</v>
      </c>
      <c r="L58" s="91">
        <v>660</v>
      </c>
      <c r="M58" s="92">
        <v>420</v>
      </c>
      <c r="N58" s="16"/>
      <c r="P58" s="16"/>
      <c r="R58" s="16"/>
      <c r="S58" s="16"/>
    </row>
    <row r="59" spans="1:19" ht="15.75" thickBot="1" x14ac:dyDescent="0.3">
      <c r="A59" s="163"/>
      <c r="B59" s="166"/>
      <c r="C59" s="8" t="s">
        <v>3</v>
      </c>
      <c r="D59" s="93">
        <v>4800</v>
      </c>
      <c r="E59" s="93">
        <f t="shared" si="25"/>
        <v>2640</v>
      </c>
      <c r="F59" s="94">
        <v>2214</v>
      </c>
      <c r="H59" s="163"/>
      <c r="I59" s="160"/>
      <c r="J59" s="8" t="s">
        <v>31</v>
      </c>
      <c r="K59" s="93">
        <v>900</v>
      </c>
      <c r="L59" s="93">
        <v>660</v>
      </c>
      <c r="M59" s="94">
        <v>420</v>
      </c>
      <c r="N59" s="16"/>
      <c r="P59" s="16"/>
      <c r="R59" s="16"/>
      <c r="S59" s="16"/>
    </row>
    <row r="60" spans="1:19" x14ac:dyDescent="0.25">
      <c r="A60" s="161"/>
      <c r="B60" s="164" t="s">
        <v>11</v>
      </c>
      <c r="C60" s="6" t="s">
        <v>1</v>
      </c>
      <c r="D60" s="89">
        <v>3780</v>
      </c>
      <c r="E60" s="89">
        <f>+D60*0.55</f>
        <v>2079</v>
      </c>
      <c r="F60" s="90">
        <v>1728.6</v>
      </c>
      <c r="H60" s="161"/>
      <c r="I60" s="158" t="s">
        <v>30</v>
      </c>
      <c r="J60" s="6" t="s">
        <v>1</v>
      </c>
      <c r="K60" s="89"/>
      <c r="L60" s="89"/>
      <c r="M60" s="90"/>
      <c r="N60" s="16"/>
      <c r="P60" s="16"/>
      <c r="R60" s="16"/>
      <c r="S60" s="16"/>
    </row>
    <row r="61" spans="1:19" x14ac:dyDescent="0.25">
      <c r="A61" s="162"/>
      <c r="B61" s="165"/>
      <c r="C61" s="2" t="s">
        <v>2</v>
      </c>
      <c r="D61" s="91">
        <v>4560</v>
      </c>
      <c r="E61" s="91">
        <f t="shared" si="25"/>
        <v>2508</v>
      </c>
      <c r="F61" s="92">
        <v>1728.6</v>
      </c>
      <c r="H61" s="162"/>
      <c r="I61" s="159"/>
      <c r="J61" s="2" t="s">
        <v>2</v>
      </c>
      <c r="K61" s="91">
        <v>900</v>
      </c>
      <c r="L61" s="91">
        <v>660</v>
      </c>
      <c r="M61" s="92">
        <v>420</v>
      </c>
      <c r="N61" s="16"/>
      <c r="P61" s="16"/>
      <c r="R61" s="16"/>
      <c r="S61" s="16"/>
    </row>
    <row r="62" spans="1:19" ht="15.75" thickBot="1" x14ac:dyDescent="0.3">
      <c r="A62" s="163"/>
      <c r="B62" s="166"/>
      <c r="C62" s="8" t="s">
        <v>3</v>
      </c>
      <c r="D62" s="93">
        <v>4800</v>
      </c>
      <c r="E62" s="93">
        <f t="shared" si="25"/>
        <v>2640</v>
      </c>
      <c r="F62" s="94">
        <v>2214</v>
      </c>
      <c r="H62" s="163"/>
      <c r="I62" s="160"/>
      <c r="J62" s="8" t="s">
        <v>31</v>
      </c>
      <c r="K62" s="93">
        <v>900</v>
      </c>
      <c r="L62" s="93">
        <v>660</v>
      </c>
      <c r="M62" s="94">
        <v>420</v>
      </c>
      <c r="N62" s="16"/>
      <c r="P62" s="16"/>
      <c r="R62" s="16"/>
      <c r="S62" s="16"/>
    </row>
    <row r="63" spans="1:19" ht="15.75" thickBot="1" x14ac:dyDescent="0.3">
      <c r="A63" s="1" t="s">
        <v>13</v>
      </c>
      <c r="D63" s="95">
        <v>0</v>
      </c>
      <c r="E63" s="96"/>
      <c r="F63" s="95">
        <v>0</v>
      </c>
      <c r="H63" s="1" t="s">
        <v>32</v>
      </c>
      <c r="K63" s="97"/>
      <c r="L63" s="97"/>
      <c r="M63" s="97"/>
      <c r="N63" s="16"/>
      <c r="P63" s="16"/>
      <c r="Q63" s="57">
        <v>60</v>
      </c>
      <c r="R63" s="16"/>
      <c r="S63" s="16"/>
    </row>
    <row r="64" spans="1:19" x14ac:dyDescent="0.25">
      <c r="A64" s="113"/>
      <c r="B64" s="115" t="s">
        <v>14</v>
      </c>
      <c r="C64" s="11" t="s">
        <v>1</v>
      </c>
      <c r="D64" s="89">
        <v>5400</v>
      </c>
      <c r="E64" s="89">
        <f>+D64*0.55</f>
        <v>2970.0000000000005</v>
      </c>
      <c r="F64" s="90">
        <v>2040</v>
      </c>
      <c r="H64" s="113"/>
      <c r="I64" s="115" t="s">
        <v>33</v>
      </c>
      <c r="J64" s="11" t="s">
        <v>1</v>
      </c>
      <c r="K64" s="89">
        <v>1680</v>
      </c>
      <c r="L64" s="89">
        <f t="shared" ref="L64:L72" si="27">+K64*0.55</f>
        <v>924.00000000000011</v>
      </c>
      <c r="M64" s="90">
        <v>780</v>
      </c>
      <c r="N64" s="16"/>
      <c r="P64" s="16"/>
      <c r="R64" s="16"/>
      <c r="S64" s="16"/>
    </row>
    <row r="65" spans="1:24" x14ac:dyDescent="0.25">
      <c r="A65" s="103"/>
      <c r="B65" s="107"/>
      <c r="C65" s="10" t="s">
        <v>2</v>
      </c>
      <c r="D65" s="91">
        <v>6360</v>
      </c>
      <c r="E65" s="91">
        <f t="shared" ref="E65:E72" si="28">+D65*0.55</f>
        <v>3498.0000000000005</v>
      </c>
      <c r="F65" s="92">
        <v>2040</v>
      </c>
      <c r="H65" s="103"/>
      <c r="I65" s="107"/>
      <c r="J65" s="10" t="s">
        <v>2</v>
      </c>
      <c r="K65" s="91">
        <v>1800</v>
      </c>
      <c r="L65" s="91">
        <f t="shared" si="27"/>
        <v>990.00000000000011</v>
      </c>
      <c r="M65" s="92">
        <v>780</v>
      </c>
      <c r="N65" s="16"/>
      <c r="P65" s="16"/>
      <c r="R65" s="16"/>
      <c r="S65" s="16"/>
    </row>
    <row r="66" spans="1:24" ht="15.75" thickBot="1" x14ac:dyDescent="0.3">
      <c r="A66" s="104"/>
      <c r="B66" s="108"/>
      <c r="C66" s="14" t="s">
        <v>3</v>
      </c>
      <c r="D66" s="93">
        <v>6600</v>
      </c>
      <c r="E66" s="93">
        <f t="shared" si="28"/>
        <v>3630.0000000000005</v>
      </c>
      <c r="F66" s="94">
        <v>2286</v>
      </c>
      <c r="H66" s="104"/>
      <c r="I66" s="108"/>
      <c r="J66" s="14" t="s">
        <v>3</v>
      </c>
      <c r="K66" s="93">
        <v>1920</v>
      </c>
      <c r="L66" s="93">
        <f t="shared" si="27"/>
        <v>1056</v>
      </c>
      <c r="M66" s="94">
        <v>780</v>
      </c>
      <c r="N66" s="16"/>
      <c r="P66" s="16"/>
      <c r="R66" s="16"/>
      <c r="S66" s="16"/>
      <c r="X66">
        <v>60</v>
      </c>
    </row>
    <row r="67" spans="1:24" x14ac:dyDescent="0.25">
      <c r="A67" s="161"/>
      <c r="B67" s="164" t="s">
        <v>15</v>
      </c>
      <c r="C67" s="6" t="s">
        <v>1</v>
      </c>
      <c r="D67" s="89">
        <v>5400</v>
      </c>
      <c r="E67" s="89">
        <f t="shared" si="28"/>
        <v>2970.0000000000005</v>
      </c>
      <c r="F67" s="90">
        <v>2040</v>
      </c>
      <c r="H67" s="161"/>
      <c r="I67" s="158" t="s">
        <v>34</v>
      </c>
      <c r="J67" s="6" t="s">
        <v>1</v>
      </c>
      <c r="K67" s="89">
        <v>1680</v>
      </c>
      <c r="L67" s="89">
        <f t="shared" si="27"/>
        <v>924.00000000000011</v>
      </c>
      <c r="M67" s="90">
        <v>780</v>
      </c>
      <c r="N67" s="16"/>
      <c r="P67" s="16"/>
      <c r="R67" s="16"/>
      <c r="S67" s="16"/>
    </row>
    <row r="68" spans="1:24" x14ac:dyDescent="0.25">
      <c r="A68" s="162"/>
      <c r="B68" s="165"/>
      <c r="C68" s="2" t="s">
        <v>2</v>
      </c>
      <c r="D68" s="91">
        <v>6360</v>
      </c>
      <c r="E68" s="91">
        <f t="shared" si="28"/>
        <v>3498.0000000000005</v>
      </c>
      <c r="F68" s="92">
        <v>2040</v>
      </c>
      <c r="H68" s="162"/>
      <c r="I68" s="159"/>
      <c r="J68" s="2" t="s">
        <v>2</v>
      </c>
      <c r="K68" s="91">
        <v>1800</v>
      </c>
      <c r="L68" s="91">
        <f t="shared" si="27"/>
        <v>990.00000000000011</v>
      </c>
      <c r="M68" s="92">
        <v>780</v>
      </c>
      <c r="N68" s="58"/>
      <c r="O68" s="56"/>
      <c r="P68" s="58"/>
      <c r="Q68" s="56"/>
      <c r="R68" s="58"/>
      <c r="S68" s="16"/>
    </row>
    <row r="69" spans="1:24" ht="15.75" thickBot="1" x14ac:dyDescent="0.3">
      <c r="A69" s="163"/>
      <c r="B69" s="166"/>
      <c r="C69" s="8" t="s">
        <v>3</v>
      </c>
      <c r="D69" s="93">
        <v>6600</v>
      </c>
      <c r="E69" s="93">
        <f t="shared" si="28"/>
        <v>3630.0000000000005</v>
      </c>
      <c r="F69" s="94">
        <v>2286</v>
      </c>
      <c r="H69" s="163"/>
      <c r="I69" s="160"/>
      <c r="J69" s="8" t="s">
        <v>31</v>
      </c>
      <c r="K69" s="93">
        <v>1920</v>
      </c>
      <c r="L69" s="93">
        <f t="shared" si="27"/>
        <v>1056</v>
      </c>
      <c r="M69" s="94">
        <v>780</v>
      </c>
      <c r="N69" s="58"/>
      <c r="O69" s="56"/>
      <c r="P69" s="58"/>
      <c r="Q69" s="56"/>
      <c r="R69" s="58"/>
      <c r="S69" s="16"/>
    </row>
    <row r="70" spans="1:24" x14ac:dyDescent="0.25">
      <c r="A70" s="161"/>
      <c r="B70" s="164" t="s">
        <v>16</v>
      </c>
      <c r="C70" s="6" t="s">
        <v>1</v>
      </c>
      <c r="D70" s="89">
        <v>5400</v>
      </c>
      <c r="E70" s="89">
        <f t="shared" si="28"/>
        <v>2970.0000000000005</v>
      </c>
      <c r="F70" s="90">
        <v>2040</v>
      </c>
      <c r="H70" s="161"/>
      <c r="I70" s="158" t="s">
        <v>35</v>
      </c>
      <c r="J70" s="6" t="s">
        <v>1</v>
      </c>
      <c r="K70" s="89">
        <v>1680</v>
      </c>
      <c r="L70" s="89">
        <f t="shared" si="27"/>
        <v>924.00000000000011</v>
      </c>
      <c r="M70" s="90">
        <v>780</v>
      </c>
      <c r="N70" s="58"/>
      <c r="O70" s="56"/>
      <c r="P70" s="58"/>
      <c r="Q70" s="56"/>
      <c r="R70" s="58"/>
      <c r="S70" s="16"/>
    </row>
    <row r="71" spans="1:24" x14ac:dyDescent="0.25">
      <c r="A71" s="162"/>
      <c r="B71" s="165"/>
      <c r="C71" s="2" t="s">
        <v>2</v>
      </c>
      <c r="D71" s="91">
        <v>6360</v>
      </c>
      <c r="E71" s="91">
        <f t="shared" si="28"/>
        <v>3498.0000000000005</v>
      </c>
      <c r="F71" s="92">
        <v>2040</v>
      </c>
      <c r="H71" s="162"/>
      <c r="I71" s="159"/>
      <c r="J71" s="2" t="s">
        <v>2</v>
      </c>
      <c r="K71" s="91">
        <v>1800</v>
      </c>
      <c r="L71" s="91">
        <f t="shared" si="27"/>
        <v>990.00000000000011</v>
      </c>
      <c r="M71" s="92">
        <v>780</v>
      </c>
      <c r="N71" s="58"/>
      <c r="O71" s="56"/>
      <c r="P71" s="58"/>
      <c r="Q71" s="56"/>
      <c r="R71" s="58"/>
      <c r="S71" s="16"/>
    </row>
    <row r="72" spans="1:24" ht="15.75" thickBot="1" x14ac:dyDescent="0.3">
      <c r="A72" s="163"/>
      <c r="B72" s="166"/>
      <c r="C72" s="8" t="s">
        <v>3</v>
      </c>
      <c r="D72" s="93">
        <v>6600</v>
      </c>
      <c r="E72" s="93">
        <f t="shared" si="28"/>
        <v>3630.0000000000005</v>
      </c>
      <c r="F72" s="94">
        <v>2286</v>
      </c>
      <c r="H72" s="163"/>
      <c r="I72" s="160"/>
      <c r="J72" s="8" t="s">
        <v>31</v>
      </c>
      <c r="K72" s="93">
        <v>1920</v>
      </c>
      <c r="L72" s="93">
        <f t="shared" si="27"/>
        <v>1056</v>
      </c>
      <c r="M72" s="94">
        <v>780</v>
      </c>
      <c r="N72" s="58"/>
      <c r="O72" s="56"/>
      <c r="P72" s="58"/>
      <c r="Q72" s="56"/>
      <c r="R72" s="58"/>
      <c r="S72" s="16"/>
    </row>
    <row r="73" spans="1:24" ht="15.75" thickBot="1" x14ac:dyDescent="0.3">
      <c r="A73" s="1" t="s">
        <v>17</v>
      </c>
      <c r="D73" s="95">
        <v>0</v>
      </c>
      <c r="E73" s="96"/>
      <c r="F73" s="95">
        <v>0</v>
      </c>
      <c r="H73" s="1" t="s">
        <v>36</v>
      </c>
      <c r="K73" s="97"/>
      <c r="L73" s="97"/>
      <c r="M73" s="97"/>
      <c r="N73" s="58"/>
      <c r="O73" s="56"/>
      <c r="P73" s="58"/>
      <c r="Q73" s="56"/>
      <c r="R73" s="58"/>
      <c r="S73" s="16"/>
    </row>
    <row r="74" spans="1:24" x14ac:dyDescent="0.25">
      <c r="A74" s="161"/>
      <c r="B74" s="164" t="s">
        <v>18</v>
      </c>
      <c r="C74" s="6" t="s">
        <v>1</v>
      </c>
      <c r="D74" s="89">
        <v>3780</v>
      </c>
      <c r="E74" s="89">
        <f>+D74*0.55</f>
        <v>2079</v>
      </c>
      <c r="F74" s="90">
        <v>1728.6</v>
      </c>
      <c r="H74" s="113"/>
      <c r="I74" s="115" t="s">
        <v>37</v>
      </c>
      <c r="J74" s="11" t="s">
        <v>1</v>
      </c>
      <c r="K74" s="89">
        <v>300</v>
      </c>
      <c r="L74" s="89">
        <f t="shared" ref="L74:L85" si="29">+K74*0.55</f>
        <v>165</v>
      </c>
      <c r="M74" s="90">
        <v>141</v>
      </c>
      <c r="N74" s="58"/>
      <c r="O74" s="56"/>
      <c r="P74" s="58"/>
      <c r="Q74" s="56"/>
      <c r="R74" s="58"/>
      <c r="S74" s="16"/>
    </row>
    <row r="75" spans="1:24" x14ac:dyDescent="0.25">
      <c r="A75" s="162"/>
      <c r="B75" s="165"/>
      <c r="C75" s="2" t="s">
        <v>2</v>
      </c>
      <c r="D75" s="91">
        <v>4560</v>
      </c>
      <c r="E75" s="91">
        <f t="shared" ref="E75:E82" si="30">+D75*0.55</f>
        <v>2508</v>
      </c>
      <c r="F75" s="92">
        <v>1728.6</v>
      </c>
      <c r="H75" s="103"/>
      <c r="I75" s="107"/>
      <c r="J75" s="10" t="s">
        <v>2</v>
      </c>
      <c r="K75" s="91">
        <v>300</v>
      </c>
      <c r="L75" s="91">
        <f t="shared" si="29"/>
        <v>165</v>
      </c>
      <c r="M75" s="92">
        <v>141</v>
      </c>
      <c r="N75" s="58"/>
      <c r="O75" s="56"/>
      <c r="P75" s="58"/>
      <c r="Q75" s="56"/>
      <c r="R75" s="58"/>
      <c r="S75" s="16"/>
    </row>
    <row r="76" spans="1:24" ht="15.75" thickBot="1" x14ac:dyDescent="0.3">
      <c r="A76" s="163"/>
      <c r="B76" s="166"/>
      <c r="C76" s="8" t="s">
        <v>3</v>
      </c>
      <c r="D76" s="93">
        <v>4800</v>
      </c>
      <c r="E76" s="93">
        <f t="shared" si="30"/>
        <v>2640</v>
      </c>
      <c r="F76" s="94">
        <v>2200.2000000000003</v>
      </c>
      <c r="H76" s="104"/>
      <c r="I76" s="108"/>
      <c r="J76" s="14" t="s">
        <v>3</v>
      </c>
      <c r="K76" s="93">
        <v>300</v>
      </c>
      <c r="L76" s="93">
        <f t="shared" si="29"/>
        <v>165</v>
      </c>
      <c r="M76" s="94">
        <v>141</v>
      </c>
      <c r="N76" s="58"/>
      <c r="O76" s="56"/>
      <c r="P76" s="58"/>
      <c r="Q76" s="56"/>
      <c r="R76" s="58"/>
      <c r="S76" s="16"/>
    </row>
    <row r="77" spans="1:24" x14ac:dyDescent="0.25">
      <c r="A77" s="161"/>
      <c r="B77" s="164" t="s">
        <v>211</v>
      </c>
      <c r="C77" s="6" t="s">
        <v>1</v>
      </c>
      <c r="D77" s="89">
        <v>5400</v>
      </c>
      <c r="E77" s="89">
        <f>+D77*0.55</f>
        <v>2970.0000000000005</v>
      </c>
      <c r="F77" s="90">
        <v>2357.4</v>
      </c>
      <c r="H77" s="161"/>
      <c r="I77" s="158" t="s">
        <v>38</v>
      </c>
      <c r="J77" s="6" t="s">
        <v>1</v>
      </c>
      <c r="K77" s="89">
        <v>480</v>
      </c>
      <c r="L77" s="89">
        <f>+K77*0.55</f>
        <v>264</v>
      </c>
      <c r="M77" s="90">
        <v>250.79999999999998</v>
      </c>
      <c r="N77" s="58"/>
      <c r="O77" s="56"/>
      <c r="P77" s="58"/>
      <c r="Q77" s="56"/>
      <c r="R77" s="58"/>
      <c r="S77" s="16"/>
    </row>
    <row r="78" spans="1:24" x14ac:dyDescent="0.25">
      <c r="A78" s="162"/>
      <c r="B78" s="165"/>
      <c r="C78" s="2" t="s">
        <v>2</v>
      </c>
      <c r="D78" s="91">
        <v>5910</v>
      </c>
      <c r="E78" s="91">
        <f t="shared" ref="E78" si="31">+D78*0.55</f>
        <v>3250.5000000000005</v>
      </c>
      <c r="F78" s="92">
        <v>2593.1999999999998</v>
      </c>
      <c r="H78" s="162"/>
      <c r="I78" s="159"/>
      <c r="J78" s="2" t="s">
        <v>2</v>
      </c>
      <c r="K78" s="91">
        <v>480</v>
      </c>
      <c r="L78" s="91">
        <f>+K78*0.55</f>
        <v>264</v>
      </c>
      <c r="M78" s="92">
        <v>250.79999999999998</v>
      </c>
      <c r="N78" s="58"/>
      <c r="O78" s="56"/>
      <c r="P78" s="58"/>
      <c r="Q78" s="56"/>
      <c r="R78" s="58"/>
      <c r="S78" s="16"/>
    </row>
    <row r="79" spans="1:24" ht="15.75" thickBot="1" x14ac:dyDescent="0.3">
      <c r="A79" s="163"/>
      <c r="B79" s="166"/>
      <c r="C79" s="8"/>
      <c r="D79" s="93">
        <v>0</v>
      </c>
      <c r="E79" s="93"/>
      <c r="F79" s="94">
        <v>0</v>
      </c>
      <c r="H79" s="163"/>
      <c r="I79" s="160"/>
      <c r="J79" s="8" t="s">
        <v>31</v>
      </c>
      <c r="K79" s="93">
        <v>480</v>
      </c>
      <c r="L79" s="93">
        <f>+K79*0.55</f>
        <v>264</v>
      </c>
      <c r="M79" s="94">
        <v>250.79999999999998</v>
      </c>
      <c r="N79" s="58"/>
      <c r="O79" s="56"/>
      <c r="P79" s="58"/>
      <c r="Q79" s="56"/>
      <c r="R79" s="58"/>
      <c r="S79" s="16"/>
    </row>
    <row r="80" spans="1:24" x14ac:dyDescent="0.25">
      <c r="A80" s="161"/>
      <c r="B80" s="164" t="s">
        <v>19</v>
      </c>
      <c r="C80" s="6" t="s">
        <v>1</v>
      </c>
      <c r="D80" s="89">
        <v>3780</v>
      </c>
      <c r="E80" s="89">
        <f t="shared" si="30"/>
        <v>2079</v>
      </c>
      <c r="F80" s="90">
        <v>1728.6</v>
      </c>
      <c r="H80" s="161"/>
      <c r="I80" s="158" t="s">
        <v>212</v>
      </c>
      <c r="J80" s="6" t="s">
        <v>1</v>
      </c>
      <c r="K80" s="89">
        <v>1920</v>
      </c>
      <c r="L80" s="89">
        <f t="shared" ref="L80:L81" si="32">+K80*0.55</f>
        <v>1056</v>
      </c>
      <c r="M80" s="90">
        <v>852</v>
      </c>
      <c r="N80" s="58"/>
      <c r="O80" s="56"/>
      <c r="P80" s="58"/>
      <c r="Q80" s="56"/>
      <c r="R80" s="58"/>
      <c r="S80" s="16"/>
    </row>
    <row r="81" spans="1:19" x14ac:dyDescent="0.25">
      <c r="A81" s="162"/>
      <c r="B81" s="165"/>
      <c r="C81" s="2" t="s">
        <v>2</v>
      </c>
      <c r="D81" s="91">
        <v>4560</v>
      </c>
      <c r="E81" s="91">
        <f t="shared" si="30"/>
        <v>2508</v>
      </c>
      <c r="F81" s="92">
        <v>1728.6</v>
      </c>
      <c r="H81" s="162"/>
      <c r="I81" s="159"/>
      <c r="J81" s="2" t="s">
        <v>2</v>
      </c>
      <c r="K81" s="91">
        <v>2280</v>
      </c>
      <c r="L81" s="91">
        <f t="shared" si="32"/>
        <v>1254</v>
      </c>
      <c r="M81" s="92">
        <v>852</v>
      </c>
      <c r="N81" s="58"/>
      <c r="O81" s="56"/>
      <c r="P81" s="58"/>
      <c r="Q81" s="56"/>
      <c r="R81" s="58"/>
      <c r="S81" s="16"/>
    </row>
    <row r="82" spans="1:19" ht="15.75" thickBot="1" x14ac:dyDescent="0.3">
      <c r="A82" s="163"/>
      <c r="B82" s="166"/>
      <c r="C82" s="8" t="s">
        <v>20</v>
      </c>
      <c r="D82" s="93">
        <v>4800</v>
      </c>
      <c r="E82" s="93">
        <f t="shared" si="30"/>
        <v>2640</v>
      </c>
      <c r="F82" s="94">
        <v>2200.2000000000003</v>
      </c>
      <c r="H82" s="163"/>
      <c r="I82" s="160"/>
      <c r="J82" s="8"/>
      <c r="K82" s="93">
        <v>0</v>
      </c>
      <c r="L82" s="93"/>
      <c r="M82" s="94">
        <v>0</v>
      </c>
      <c r="N82" s="58"/>
      <c r="O82" s="56"/>
      <c r="P82" s="58"/>
      <c r="Q82" s="56"/>
      <c r="R82" s="58"/>
      <c r="S82" s="16"/>
    </row>
    <row r="83" spans="1:19" ht="15.75" thickBot="1" x14ac:dyDescent="0.3">
      <c r="A83" s="1" t="s">
        <v>21</v>
      </c>
      <c r="D83" s="95">
        <v>0</v>
      </c>
      <c r="E83" s="96"/>
      <c r="F83" s="95">
        <v>0</v>
      </c>
      <c r="H83" s="161"/>
      <c r="I83" s="158" t="s">
        <v>39</v>
      </c>
      <c r="J83" s="6" t="s">
        <v>1</v>
      </c>
      <c r="K83" s="89">
        <v>1920</v>
      </c>
      <c r="L83" s="89">
        <f t="shared" si="29"/>
        <v>1056</v>
      </c>
      <c r="M83" s="90">
        <v>852</v>
      </c>
      <c r="N83" s="58"/>
      <c r="O83" s="56"/>
      <c r="P83" s="58"/>
      <c r="Q83" s="56"/>
      <c r="R83" s="58"/>
      <c r="S83" s="16"/>
    </row>
    <row r="84" spans="1:19" x14ac:dyDescent="0.25">
      <c r="A84" s="161"/>
      <c r="B84" s="164" t="s">
        <v>22</v>
      </c>
      <c r="C84" s="6" t="s">
        <v>1</v>
      </c>
      <c r="D84" s="89">
        <v>2700</v>
      </c>
      <c r="E84" s="89">
        <f t="shared" ref="E84:E100" si="33">+D84*0.55</f>
        <v>1485.0000000000002</v>
      </c>
      <c r="F84" s="90">
        <v>1320</v>
      </c>
      <c r="H84" s="162"/>
      <c r="I84" s="159"/>
      <c r="J84" s="2" t="s">
        <v>2</v>
      </c>
      <c r="K84" s="91">
        <v>2280</v>
      </c>
      <c r="L84" s="91">
        <f t="shared" si="29"/>
        <v>1254</v>
      </c>
      <c r="M84" s="92">
        <v>852</v>
      </c>
      <c r="N84" s="58"/>
      <c r="O84" s="56"/>
      <c r="P84" s="58"/>
      <c r="Q84" s="56"/>
      <c r="R84" s="58"/>
      <c r="S84" s="16"/>
    </row>
    <row r="85" spans="1:19" ht="15.75" thickBot="1" x14ac:dyDescent="0.3">
      <c r="A85" s="162"/>
      <c r="B85" s="165"/>
      <c r="C85" s="2" t="s">
        <v>2</v>
      </c>
      <c r="D85" s="91">
        <v>3300</v>
      </c>
      <c r="E85" s="91">
        <f t="shared" si="33"/>
        <v>1815.0000000000002</v>
      </c>
      <c r="F85" s="92">
        <v>1320</v>
      </c>
      <c r="H85" s="163"/>
      <c r="I85" s="160"/>
      <c r="J85" s="8" t="s">
        <v>31</v>
      </c>
      <c r="K85" s="93">
        <v>2400</v>
      </c>
      <c r="L85" s="93">
        <f t="shared" si="29"/>
        <v>1320</v>
      </c>
      <c r="M85" s="94">
        <v>1260</v>
      </c>
      <c r="N85" s="58"/>
      <c r="O85" s="56"/>
      <c r="P85" s="58"/>
      <c r="Q85" s="56"/>
      <c r="R85" s="58"/>
      <c r="S85" s="16"/>
    </row>
    <row r="86" spans="1:19" ht="15.75" thickBot="1" x14ac:dyDescent="0.3">
      <c r="A86" s="163"/>
      <c r="B86" s="166"/>
      <c r="C86" s="8" t="s">
        <v>3</v>
      </c>
      <c r="D86" s="93">
        <v>3540</v>
      </c>
      <c r="E86" s="93">
        <f t="shared" si="33"/>
        <v>1947.0000000000002</v>
      </c>
      <c r="F86" s="94">
        <v>1644</v>
      </c>
      <c r="H86" s="1" t="s">
        <v>40</v>
      </c>
      <c r="K86" s="97"/>
      <c r="L86" s="97"/>
      <c r="M86" s="97"/>
      <c r="N86" s="58"/>
      <c r="O86" s="56"/>
      <c r="P86" s="58"/>
      <c r="Q86" s="56"/>
      <c r="R86" s="58"/>
      <c r="S86" s="16"/>
    </row>
    <row r="87" spans="1:19" x14ac:dyDescent="0.25">
      <c r="A87" s="161"/>
      <c r="B87" s="164" t="s">
        <v>23</v>
      </c>
      <c r="C87" s="6" t="s">
        <v>1</v>
      </c>
      <c r="D87" s="89">
        <v>2700</v>
      </c>
      <c r="E87" s="89">
        <f t="shared" si="33"/>
        <v>1485.0000000000002</v>
      </c>
      <c r="F87" s="90">
        <v>1320</v>
      </c>
      <c r="H87" s="113"/>
      <c r="I87" s="115" t="s">
        <v>41</v>
      </c>
      <c r="J87" s="11" t="s">
        <v>1</v>
      </c>
      <c r="K87" s="89">
        <v>1680</v>
      </c>
      <c r="L87" s="89">
        <f>+K87*0.55</f>
        <v>924.00000000000011</v>
      </c>
      <c r="M87" s="90">
        <v>756</v>
      </c>
      <c r="N87" s="58"/>
      <c r="O87" s="56"/>
      <c r="P87" s="58"/>
      <c r="Q87" s="56"/>
      <c r="R87" s="58"/>
      <c r="S87" s="16"/>
    </row>
    <row r="88" spans="1:19" x14ac:dyDescent="0.25">
      <c r="A88" s="162"/>
      <c r="B88" s="165"/>
      <c r="C88" s="2" t="s">
        <v>2</v>
      </c>
      <c r="D88" s="91">
        <v>3300</v>
      </c>
      <c r="E88" s="91">
        <f t="shared" si="33"/>
        <v>1815.0000000000002</v>
      </c>
      <c r="F88" s="92">
        <v>1320</v>
      </c>
      <c r="H88" s="103"/>
      <c r="I88" s="107"/>
      <c r="J88" s="10" t="s">
        <v>2</v>
      </c>
      <c r="K88" s="91">
        <v>1680</v>
      </c>
      <c r="L88" s="91">
        <f>+K88*0.55</f>
        <v>924.00000000000011</v>
      </c>
      <c r="M88" s="92">
        <v>756</v>
      </c>
      <c r="N88" s="58"/>
      <c r="O88" s="56"/>
      <c r="P88" s="58"/>
      <c r="Q88" s="56"/>
      <c r="R88" s="58"/>
      <c r="S88" s="16"/>
    </row>
    <row r="89" spans="1:19" ht="15.75" thickBot="1" x14ac:dyDescent="0.3">
      <c r="A89" s="163"/>
      <c r="B89" s="166"/>
      <c r="C89" s="8" t="s">
        <v>3</v>
      </c>
      <c r="D89" s="93">
        <v>3540</v>
      </c>
      <c r="E89" s="93">
        <f t="shared" si="33"/>
        <v>1947.0000000000002</v>
      </c>
      <c r="F89" s="94">
        <v>1644</v>
      </c>
      <c r="H89" s="104"/>
      <c r="I89" s="108"/>
      <c r="J89" s="14" t="s">
        <v>3</v>
      </c>
      <c r="K89" s="93">
        <v>1680</v>
      </c>
      <c r="L89" s="93">
        <f>+K89*0.55</f>
        <v>924.00000000000011</v>
      </c>
      <c r="M89" s="94">
        <v>756</v>
      </c>
      <c r="N89" s="58"/>
      <c r="O89" s="56"/>
      <c r="P89" s="58"/>
      <c r="Q89" s="56"/>
      <c r="R89" s="58"/>
      <c r="S89" s="16"/>
    </row>
    <row r="90" spans="1:19" ht="15.75" thickBot="1" x14ac:dyDescent="0.3">
      <c r="A90" s="161"/>
      <c r="B90" s="164" t="s">
        <v>24</v>
      </c>
      <c r="C90" s="6" t="s">
        <v>1</v>
      </c>
      <c r="D90" s="89">
        <v>2700</v>
      </c>
      <c r="E90" s="89">
        <f t="shared" si="33"/>
        <v>1485.0000000000002</v>
      </c>
      <c r="F90" s="90">
        <v>1320</v>
      </c>
      <c r="H90" s="55" t="s">
        <v>42</v>
      </c>
      <c r="I90" s="47"/>
      <c r="J90" s="47"/>
      <c r="K90" s="98"/>
      <c r="L90" s="98"/>
      <c r="M90" s="98"/>
      <c r="N90" s="58"/>
      <c r="O90" s="56"/>
      <c r="P90" s="58"/>
      <c r="Q90" s="56"/>
      <c r="R90" s="58"/>
      <c r="S90" s="16"/>
    </row>
    <row r="91" spans="1:19" x14ac:dyDescent="0.25">
      <c r="A91" s="162"/>
      <c r="B91" s="165"/>
      <c r="C91" s="2" t="s">
        <v>2</v>
      </c>
      <c r="D91" s="91">
        <v>3300</v>
      </c>
      <c r="E91" s="91">
        <f t="shared" si="33"/>
        <v>1815.0000000000002</v>
      </c>
      <c r="F91" s="92">
        <v>1320</v>
      </c>
      <c r="H91" s="113"/>
      <c r="I91" s="115" t="s">
        <v>43</v>
      </c>
      <c r="J91" s="11" t="s">
        <v>1</v>
      </c>
      <c r="K91" s="89">
        <v>5400</v>
      </c>
      <c r="L91" s="89">
        <f>+K91*0.55</f>
        <v>2970.0000000000005</v>
      </c>
      <c r="M91" s="90">
        <v>2142.6</v>
      </c>
      <c r="N91" s="58"/>
      <c r="O91" s="56"/>
      <c r="P91" s="58"/>
      <c r="Q91" s="56"/>
      <c r="R91" s="58"/>
      <c r="S91" s="16"/>
    </row>
    <row r="92" spans="1:19" ht="15.75" thickBot="1" x14ac:dyDescent="0.3">
      <c r="A92" s="163"/>
      <c r="B92" s="166"/>
      <c r="C92" s="8" t="s">
        <v>3</v>
      </c>
      <c r="D92" s="93">
        <v>3540</v>
      </c>
      <c r="E92" s="93">
        <f t="shared" si="33"/>
        <v>1947.0000000000002</v>
      </c>
      <c r="F92" s="94">
        <v>1644</v>
      </c>
      <c r="H92" s="103"/>
      <c r="I92" s="107"/>
      <c r="J92" s="10" t="s">
        <v>2</v>
      </c>
      <c r="K92" s="91">
        <v>5400</v>
      </c>
      <c r="L92" s="91">
        <f>+K92*0.55</f>
        <v>2970.0000000000005</v>
      </c>
      <c r="M92" s="92">
        <v>2142.6</v>
      </c>
      <c r="N92" s="58"/>
      <c r="O92" s="56"/>
      <c r="P92" s="58"/>
      <c r="Q92" s="56"/>
      <c r="R92" s="58"/>
      <c r="S92" s="16"/>
    </row>
    <row r="93" spans="1:19" ht="15.75" thickBot="1" x14ac:dyDescent="0.3">
      <c r="A93" s="113"/>
      <c r="B93" s="115" t="s">
        <v>25</v>
      </c>
      <c r="C93" s="11" t="s">
        <v>1</v>
      </c>
      <c r="D93" s="89">
        <v>2700</v>
      </c>
      <c r="E93" s="89">
        <f t="shared" si="33"/>
        <v>1485.0000000000002</v>
      </c>
      <c r="F93" s="90">
        <v>1320</v>
      </c>
      <c r="H93" s="104"/>
      <c r="I93" s="108"/>
      <c r="J93" s="14" t="s">
        <v>3</v>
      </c>
      <c r="K93" s="93">
        <v>5400</v>
      </c>
      <c r="L93" s="93">
        <f>+K93*0.55</f>
        <v>2970.0000000000005</v>
      </c>
      <c r="M93" s="94">
        <v>2142.6</v>
      </c>
      <c r="N93" s="58"/>
      <c r="O93" s="56"/>
      <c r="P93" s="58"/>
      <c r="Q93" s="56"/>
      <c r="R93" s="58"/>
      <c r="S93" s="16"/>
    </row>
    <row r="94" spans="1:19" ht="15.75" thickBot="1" x14ac:dyDescent="0.3">
      <c r="A94" s="103"/>
      <c r="B94" s="107"/>
      <c r="C94" s="10" t="s">
        <v>2</v>
      </c>
      <c r="D94" s="91">
        <v>3300</v>
      </c>
      <c r="E94" s="91">
        <f t="shared" si="33"/>
        <v>1815.0000000000002</v>
      </c>
      <c r="F94" s="92">
        <v>1320</v>
      </c>
      <c r="H94" s="1" t="s">
        <v>154</v>
      </c>
      <c r="N94" s="56"/>
      <c r="O94" s="56"/>
      <c r="P94" s="56"/>
      <c r="Q94" s="56"/>
      <c r="R94" s="56"/>
    </row>
    <row r="95" spans="1:19" ht="15.75" customHeight="1" thickBot="1" x14ac:dyDescent="0.3">
      <c r="A95" s="104"/>
      <c r="B95" s="108"/>
      <c r="C95" s="14" t="s">
        <v>3</v>
      </c>
      <c r="D95" s="93">
        <v>3540</v>
      </c>
      <c r="E95" s="93">
        <f t="shared" si="33"/>
        <v>1947.0000000000002</v>
      </c>
      <c r="F95" s="94">
        <v>1644</v>
      </c>
      <c r="H95" s="167"/>
      <c r="I95" s="114" t="s">
        <v>155</v>
      </c>
      <c r="J95" s="115" t="s">
        <v>1</v>
      </c>
      <c r="K95" s="115">
        <v>6500</v>
      </c>
      <c r="L95" s="115">
        <v>3500</v>
      </c>
      <c r="M95" s="176">
        <v>2800</v>
      </c>
      <c r="N95" s="56"/>
      <c r="O95" s="56"/>
      <c r="P95" s="56"/>
      <c r="Q95" s="56"/>
      <c r="R95" s="56"/>
    </row>
    <row r="96" spans="1:19" x14ac:dyDescent="0.25">
      <c r="A96" s="113"/>
      <c r="B96" s="114" t="s">
        <v>289</v>
      </c>
      <c r="C96" s="11" t="s">
        <v>1</v>
      </c>
      <c r="D96" s="89">
        <v>3240</v>
      </c>
      <c r="E96" s="89">
        <v>1782.0000000000002</v>
      </c>
      <c r="F96" s="90">
        <v>1584</v>
      </c>
      <c r="H96" s="168"/>
      <c r="I96" s="105"/>
      <c r="J96" s="107"/>
      <c r="K96" s="107"/>
      <c r="L96" s="107"/>
      <c r="M96" s="177"/>
      <c r="N96" s="56"/>
      <c r="O96" s="56"/>
      <c r="P96" s="56"/>
      <c r="Q96" s="56"/>
      <c r="R96" s="56"/>
    </row>
    <row r="97" spans="1:18" x14ac:dyDescent="0.25">
      <c r="A97" s="103"/>
      <c r="B97" s="105"/>
      <c r="C97" s="10" t="s">
        <v>2</v>
      </c>
      <c r="D97" s="91">
        <v>3960</v>
      </c>
      <c r="E97" s="91">
        <v>2178.0000000000005</v>
      </c>
      <c r="F97" s="92">
        <v>1584</v>
      </c>
      <c r="H97" s="168"/>
      <c r="I97" s="105"/>
      <c r="J97" s="107"/>
      <c r="K97" s="107"/>
      <c r="L97" s="107"/>
      <c r="M97" s="177"/>
      <c r="N97" s="56"/>
      <c r="O97" s="56"/>
      <c r="P97" s="56"/>
      <c r="Q97" s="56"/>
      <c r="R97" s="56"/>
    </row>
    <row r="98" spans="1:18" ht="15.75" thickBot="1" x14ac:dyDescent="0.3">
      <c r="A98" s="104"/>
      <c r="B98" s="106"/>
      <c r="C98" s="14"/>
      <c r="D98" s="93">
        <v>0</v>
      </c>
      <c r="E98" s="93">
        <v>0</v>
      </c>
      <c r="F98" s="94">
        <v>0</v>
      </c>
      <c r="H98" s="103"/>
      <c r="I98" s="169" t="s">
        <v>156</v>
      </c>
      <c r="J98" s="107" t="s">
        <v>1</v>
      </c>
      <c r="K98" s="107">
        <v>7500</v>
      </c>
      <c r="L98" s="107">
        <v>4500</v>
      </c>
      <c r="M98" s="177">
        <v>3800</v>
      </c>
      <c r="N98" s="56"/>
      <c r="O98" s="56"/>
      <c r="P98" s="56"/>
      <c r="Q98" s="56"/>
      <c r="R98" s="56"/>
    </row>
    <row r="99" spans="1:18" x14ac:dyDescent="0.25">
      <c r="A99" s="113"/>
      <c r="B99" s="115" t="s">
        <v>26</v>
      </c>
      <c r="C99" s="11" t="s">
        <v>1</v>
      </c>
      <c r="D99" s="89">
        <v>2700</v>
      </c>
      <c r="E99" s="89">
        <f t="shared" si="33"/>
        <v>1485.0000000000002</v>
      </c>
      <c r="F99" s="90">
        <v>1320</v>
      </c>
      <c r="H99" s="103"/>
      <c r="I99" s="169"/>
      <c r="J99" s="107"/>
      <c r="K99" s="107"/>
      <c r="L99" s="107"/>
      <c r="M99" s="177"/>
      <c r="N99" s="56"/>
      <c r="O99" s="56"/>
      <c r="P99" s="56"/>
      <c r="Q99" s="56"/>
      <c r="R99" s="56"/>
    </row>
    <row r="100" spans="1:18" x14ac:dyDescent="0.25">
      <c r="A100" s="103"/>
      <c r="B100" s="107"/>
      <c r="C100" s="10" t="s">
        <v>2</v>
      </c>
      <c r="D100" s="91">
        <v>3300</v>
      </c>
      <c r="E100" s="91">
        <f t="shared" si="33"/>
        <v>1815.0000000000002</v>
      </c>
      <c r="F100" s="92">
        <v>1320</v>
      </c>
      <c r="H100" s="103"/>
      <c r="I100" s="169"/>
      <c r="J100" s="107"/>
      <c r="K100" s="107"/>
      <c r="L100" s="107"/>
      <c r="M100" s="177"/>
      <c r="N100" s="56"/>
      <c r="O100" s="56"/>
      <c r="P100" s="56"/>
      <c r="Q100" s="56"/>
      <c r="R100" s="56"/>
    </row>
    <row r="101" spans="1:18" ht="15.75" thickBot="1" x14ac:dyDescent="0.3">
      <c r="A101" s="104"/>
      <c r="B101" s="108"/>
      <c r="C101" s="14"/>
      <c r="D101" s="14"/>
      <c r="E101" s="14"/>
      <c r="F101" s="15"/>
      <c r="H101" s="190"/>
      <c r="I101" s="191" t="s">
        <v>213</v>
      </c>
      <c r="J101" s="107" t="s">
        <v>1</v>
      </c>
      <c r="K101" s="193">
        <v>3700</v>
      </c>
      <c r="L101" s="193">
        <v>3300</v>
      </c>
      <c r="M101" s="195">
        <v>2600</v>
      </c>
      <c r="N101" s="56"/>
      <c r="O101" s="56"/>
      <c r="P101" s="56"/>
      <c r="Q101" s="56"/>
      <c r="R101" s="56"/>
    </row>
    <row r="102" spans="1:18" x14ac:dyDescent="0.25">
      <c r="A102" s="25"/>
      <c r="B102" s="26"/>
      <c r="C102" s="25"/>
      <c r="D102" s="25"/>
      <c r="E102" s="27"/>
      <c r="F102" s="25"/>
      <c r="H102" s="103"/>
      <c r="I102" s="169"/>
      <c r="J102" s="107"/>
      <c r="K102" s="193"/>
      <c r="L102" s="193"/>
      <c r="M102" s="195"/>
    </row>
    <row r="103" spans="1:18" ht="21.75" customHeight="1" thickBot="1" x14ac:dyDescent="0.3">
      <c r="B103" s="88" t="s">
        <v>206</v>
      </c>
      <c r="H103" s="104"/>
      <c r="I103" s="192"/>
      <c r="J103" s="107"/>
      <c r="K103" s="194"/>
      <c r="L103" s="194"/>
      <c r="M103" s="196"/>
    </row>
    <row r="104" spans="1:18" ht="15" customHeight="1" x14ac:dyDescent="0.35">
      <c r="B104" s="39"/>
      <c r="H104" s="25"/>
      <c r="I104" s="45"/>
      <c r="J104" s="26"/>
      <c r="K104" s="26"/>
      <c r="L104" s="26"/>
      <c r="M104" s="26"/>
    </row>
    <row r="105" spans="1:18" ht="67.5" customHeight="1" x14ac:dyDescent="0.25">
      <c r="A105" s="223" t="s">
        <v>62</v>
      </c>
      <c r="B105" s="223"/>
      <c r="C105" s="223"/>
      <c r="D105" s="223"/>
      <c r="E105" s="223"/>
      <c r="F105" s="223"/>
      <c r="G105" s="223"/>
      <c r="H105" s="223"/>
      <c r="I105" s="223"/>
      <c r="J105" s="223"/>
      <c r="K105" s="223"/>
      <c r="L105" s="223"/>
      <c r="M105" s="223"/>
    </row>
    <row r="107" spans="1:18" x14ac:dyDescent="0.25">
      <c r="A107" s="1" t="s">
        <v>63</v>
      </c>
    </row>
    <row r="109" spans="1:18" ht="15.75" thickBot="1" x14ac:dyDescent="0.3">
      <c r="A109" s="19" t="s">
        <v>4</v>
      </c>
      <c r="B109" s="19" t="s">
        <v>5</v>
      </c>
      <c r="C109" s="21" t="s">
        <v>65</v>
      </c>
      <c r="D109" s="19" t="s">
        <v>7</v>
      </c>
      <c r="E109" s="19" t="s">
        <v>8</v>
      </c>
      <c r="F109" s="19" t="s">
        <v>9</v>
      </c>
      <c r="H109" s="19" t="s">
        <v>4</v>
      </c>
      <c r="I109" s="19" t="s">
        <v>5</v>
      </c>
      <c r="J109" s="21" t="s">
        <v>65</v>
      </c>
      <c r="K109" s="19" t="s">
        <v>7</v>
      </c>
      <c r="L109" s="19" t="s">
        <v>8</v>
      </c>
      <c r="M109" s="19" t="s">
        <v>9</v>
      </c>
    </row>
    <row r="110" spans="1:18" ht="20.100000000000001" customHeight="1" x14ac:dyDescent="0.25">
      <c r="A110" s="161"/>
      <c r="B110" s="217" t="s">
        <v>64</v>
      </c>
      <c r="C110" s="52" t="s">
        <v>66</v>
      </c>
      <c r="D110" s="69">
        <v>22140</v>
      </c>
      <c r="E110" s="72">
        <f>+D110*0.55</f>
        <v>12177.000000000002</v>
      </c>
      <c r="F110" s="63">
        <v>10140</v>
      </c>
      <c r="H110" s="161"/>
      <c r="I110" s="217" t="s">
        <v>71</v>
      </c>
      <c r="J110" s="59" t="s">
        <v>66</v>
      </c>
      <c r="K110" s="69"/>
      <c r="L110" s="62"/>
      <c r="M110" s="63">
        <v>16080</v>
      </c>
    </row>
    <row r="111" spans="1:18" ht="20.100000000000001" customHeight="1" x14ac:dyDescent="0.25">
      <c r="A111" s="162"/>
      <c r="B111" s="218"/>
      <c r="C111" s="53" t="s">
        <v>67</v>
      </c>
      <c r="D111" s="70">
        <v>24480</v>
      </c>
      <c r="E111" s="71">
        <f>+D111*0.55</f>
        <v>13464.000000000002</v>
      </c>
      <c r="F111" s="65">
        <v>11190</v>
      </c>
      <c r="H111" s="162"/>
      <c r="I111" s="218"/>
      <c r="J111" s="60" t="s">
        <v>67</v>
      </c>
      <c r="K111" s="70"/>
      <c r="L111" s="64"/>
      <c r="M111" s="65">
        <v>17130</v>
      </c>
    </row>
    <row r="112" spans="1:18" ht="20.100000000000001" customHeight="1" x14ac:dyDescent="0.25">
      <c r="A112" s="162"/>
      <c r="B112" s="218"/>
      <c r="C112" s="53" t="s">
        <v>68</v>
      </c>
      <c r="D112" s="70">
        <v>26820</v>
      </c>
      <c r="E112" s="71">
        <f>+D112*0.55</f>
        <v>14751.000000000002</v>
      </c>
      <c r="F112" s="65">
        <v>12240</v>
      </c>
      <c r="H112" s="162"/>
      <c r="I112" s="218"/>
      <c r="J112" s="60" t="s">
        <v>68</v>
      </c>
      <c r="K112" s="70">
        <v>39660</v>
      </c>
      <c r="L112" s="64">
        <f>+K112*0.55</f>
        <v>21813</v>
      </c>
      <c r="M112" s="65">
        <v>17820</v>
      </c>
    </row>
    <row r="113" spans="1:16" ht="20.100000000000001" customHeight="1" x14ac:dyDescent="0.25">
      <c r="A113" s="162"/>
      <c r="B113" s="218"/>
      <c r="C113" s="50" t="s">
        <v>70</v>
      </c>
      <c r="D113" s="70">
        <v>31440</v>
      </c>
      <c r="E113" s="71">
        <f>+D113*0.55</f>
        <v>17292</v>
      </c>
      <c r="F113" s="65">
        <v>14340</v>
      </c>
      <c r="H113" s="162"/>
      <c r="I113" s="218"/>
      <c r="J113" s="61" t="s">
        <v>70</v>
      </c>
      <c r="K113" s="70">
        <v>44280</v>
      </c>
      <c r="L113" s="64">
        <f>+K113*0.55</f>
        <v>24354.000000000004</v>
      </c>
      <c r="M113" s="65">
        <v>20280</v>
      </c>
    </row>
    <row r="114" spans="1:16" ht="20.100000000000001" customHeight="1" x14ac:dyDescent="0.25">
      <c r="A114" s="162"/>
      <c r="B114" s="218"/>
      <c r="C114" s="50" t="s">
        <v>69</v>
      </c>
      <c r="D114" s="70">
        <v>36120</v>
      </c>
      <c r="E114" s="71">
        <f>+D114*0.55</f>
        <v>19866</v>
      </c>
      <c r="F114" s="65">
        <v>14340</v>
      </c>
      <c r="H114" s="216"/>
      <c r="I114" s="219"/>
      <c r="J114" s="61" t="s">
        <v>69</v>
      </c>
      <c r="K114" s="70">
        <v>48960</v>
      </c>
      <c r="L114" s="66">
        <f>+K114*0.55</f>
        <v>26928.000000000004</v>
      </c>
      <c r="M114" s="65">
        <v>20280</v>
      </c>
    </row>
    <row r="115" spans="1:16" ht="20.100000000000001" customHeight="1" thickBot="1" x14ac:dyDescent="0.3">
      <c r="A115" s="163"/>
      <c r="B115" s="220"/>
      <c r="C115" s="51" t="s">
        <v>214</v>
      </c>
      <c r="D115" s="67">
        <v>40320</v>
      </c>
      <c r="E115" s="67">
        <v>24066</v>
      </c>
      <c r="F115" s="68">
        <v>18540</v>
      </c>
      <c r="H115" s="163"/>
      <c r="I115" s="220"/>
      <c r="J115" s="73" t="s">
        <v>214</v>
      </c>
      <c r="K115" s="67">
        <v>53160</v>
      </c>
      <c r="L115" s="67">
        <v>31127.999999999996</v>
      </c>
      <c r="M115" s="68">
        <v>24480</v>
      </c>
    </row>
    <row r="116" spans="1:16" ht="15.75" thickBot="1" x14ac:dyDescent="0.3">
      <c r="A116" s="1" t="s">
        <v>73</v>
      </c>
      <c r="B116" s="1"/>
      <c r="C116" s="22" t="s">
        <v>74</v>
      </c>
      <c r="E116" s="1"/>
      <c r="F116" s="1"/>
    </row>
    <row r="117" spans="1:16" ht="15" customHeight="1" x14ac:dyDescent="0.25">
      <c r="A117" s="22" t="s">
        <v>75</v>
      </c>
      <c r="B117" s="1"/>
      <c r="C117" s="22" t="s">
        <v>76</v>
      </c>
      <c r="E117" s="1"/>
      <c r="F117" s="1"/>
      <c r="H117" s="113"/>
      <c r="I117" s="184" t="s">
        <v>215</v>
      </c>
      <c r="J117" s="185"/>
      <c r="K117" s="178">
        <v>2700</v>
      </c>
      <c r="L117" s="178">
        <v>2100</v>
      </c>
      <c r="M117" s="181">
        <v>1440</v>
      </c>
    </row>
    <row r="118" spans="1:16" x14ac:dyDescent="0.25">
      <c r="A118" s="22" t="s">
        <v>77</v>
      </c>
      <c r="B118" s="1"/>
      <c r="C118" s="22" t="s">
        <v>78</v>
      </c>
      <c r="E118" s="1"/>
      <c r="F118" s="1"/>
      <c r="H118" s="103"/>
      <c r="I118" s="186"/>
      <c r="J118" s="187"/>
      <c r="K118" s="179">
        <v>0</v>
      </c>
      <c r="L118" s="179">
        <v>0</v>
      </c>
      <c r="M118" s="182">
        <v>0</v>
      </c>
      <c r="P118" s="57">
        <v>60</v>
      </c>
    </row>
    <row r="119" spans="1:16" ht="15.75" thickBot="1" x14ac:dyDescent="0.3">
      <c r="A119" s="22" t="s">
        <v>79</v>
      </c>
      <c r="B119" s="1"/>
      <c r="C119" s="23" t="s">
        <v>72</v>
      </c>
      <c r="E119" s="1"/>
      <c r="F119" s="1"/>
      <c r="H119" s="104"/>
      <c r="I119" s="188"/>
      <c r="J119" s="189"/>
      <c r="K119" s="180">
        <v>0</v>
      </c>
      <c r="L119" s="180">
        <v>0</v>
      </c>
      <c r="M119" s="183">
        <v>0</v>
      </c>
    </row>
    <row r="120" spans="1:16" x14ac:dyDescent="0.25">
      <c r="A120" s="113"/>
      <c r="B120" s="143" t="s">
        <v>217</v>
      </c>
      <c r="C120" s="144"/>
      <c r="D120" s="155">
        <v>840</v>
      </c>
      <c r="E120" s="155">
        <v>600</v>
      </c>
      <c r="F120" s="155">
        <v>480</v>
      </c>
      <c r="H120" s="113"/>
      <c r="I120" s="143" t="s">
        <v>216</v>
      </c>
      <c r="J120" s="144"/>
      <c r="K120" s="149">
        <v>600</v>
      </c>
      <c r="L120" s="149">
        <v>480</v>
      </c>
      <c r="M120" s="152">
        <v>360</v>
      </c>
    </row>
    <row r="121" spans="1:16" x14ac:dyDescent="0.25">
      <c r="A121" s="103"/>
      <c r="B121" s="145"/>
      <c r="C121" s="146"/>
      <c r="D121" s="156"/>
      <c r="E121" s="156"/>
      <c r="F121" s="156"/>
      <c r="H121" s="103"/>
      <c r="I121" s="145"/>
      <c r="J121" s="146"/>
      <c r="K121" s="150">
        <v>0</v>
      </c>
      <c r="L121" s="150">
        <v>0</v>
      </c>
      <c r="M121" s="153">
        <v>0</v>
      </c>
    </row>
    <row r="122" spans="1:16" ht="15.75" thickBot="1" x14ac:dyDescent="0.3">
      <c r="A122" s="104"/>
      <c r="B122" s="147"/>
      <c r="C122" s="148"/>
      <c r="D122" s="157"/>
      <c r="E122" s="157"/>
      <c r="F122" s="157"/>
      <c r="H122" s="104"/>
      <c r="I122" s="147"/>
      <c r="J122" s="148"/>
      <c r="K122" s="151">
        <v>0</v>
      </c>
      <c r="L122" s="151">
        <v>0</v>
      </c>
      <c r="M122" s="154">
        <v>0</v>
      </c>
    </row>
    <row r="123" spans="1:16" x14ac:dyDescent="0.25">
      <c r="H123" s="25"/>
      <c r="I123" s="46"/>
      <c r="J123" s="46"/>
      <c r="K123" s="26"/>
      <c r="L123" s="26"/>
      <c r="M123" s="26"/>
    </row>
    <row r="124" spans="1:16" x14ac:dyDescent="0.25">
      <c r="A124" s="1" t="s">
        <v>80</v>
      </c>
      <c r="E124" s="47"/>
    </row>
    <row r="125" spans="1:16" ht="15.75" thickBot="1" x14ac:dyDescent="0.3">
      <c r="H125" s="1" t="s">
        <v>83</v>
      </c>
    </row>
    <row r="126" spans="1:16" x14ac:dyDescent="0.25">
      <c r="A126" s="161"/>
      <c r="B126" s="217" t="s">
        <v>82</v>
      </c>
      <c r="C126" s="200" t="s">
        <v>66</v>
      </c>
      <c r="D126" s="200">
        <v>8700</v>
      </c>
      <c r="E126" s="200">
        <v>6500</v>
      </c>
      <c r="F126" s="203">
        <v>5400</v>
      </c>
      <c r="H126" s="1"/>
    </row>
    <row r="127" spans="1:16" x14ac:dyDescent="0.25">
      <c r="A127" s="162"/>
      <c r="B127" s="218"/>
      <c r="C127" s="201"/>
      <c r="D127" s="201"/>
      <c r="E127" s="201"/>
      <c r="F127" s="204"/>
      <c r="H127" s="1" t="s">
        <v>84</v>
      </c>
    </row>
    <row r="128" spans="1:16" x14ac:dyDescent="0.25">
      <c r="A128" s="162"/>
      <c r="B128" s="218"/>
      <c r="C128" s="201"/>
      <c r="D128" s="201"/>
      <c r="E128" s="201"/>
      <c r="F128" s="204"/>
      <c r="H128" s="1" t="s">
        <v>85</v>
      </c>
    </row>
    <row r="129" spans="1:17" x14ac:dyDescent="0.25">
      <c r="A129" s="162"/>
      <c r="B129" s="218"/>
      <c r="C129" s="201"/>
      <c r="D129" s="201"/>
      <c r="E129" s="201"/>
      <c r="F129" s="204"/>
      <c r="H129" s="1" t="s">
        <v>86</v>
      </c>
    </row>
    <row r="130" spans="1:17" ht="15.75" thickBot="1" x14ac:dyDescent="0.3">
      <c r="A130" s="163"/>
      <c r="B130" s="220"/>
      <c r="C130" s="202"/>
      <c r="D130" s="202"/>
      <c r="E130" s="202"/>
      <c r="F130" s="205"/>
      <c r="H130" s="1" t="s">
        <v>87</v>
      </c>
    </row>
    <row r="132" spans="1:17" x14ac:dyDescent="0.25">
      <c r="A132" s="1" t="s">
        <v>220</v>
      </c>
      <c r="G132" s="141" t="s">
        <v>81</v>
      </c>
      <c r="H132" s="141"/>
    </row>
    <row r="133" spans="1:17" ht="15.75" thickBot="1" x14ac:dyDescent="0.3">
      <c r="H133" s="1"/>
    </row>
    <row r="134" spans="1:17" x14ac:dyDescent="0.25">
      <c r="A134" s="113"/>
      <c r="B134" s="212" t="s">
        <v>218</v>
      </c>
      <c r="C134" s="215" t="s">
        <v>219</v>
      </c>
      <c r="D134" s="200">
        <v>59520</v>
      </c>
      <c r="E134" s="200">
        <v>45780</v>
      </c>
      <c r="F134" s="203">
        <v>38160</v>
      </c>
      <c r="H134" s="1"/>
    </row>
    <row r="135" spans="1:17" x14ac:dyDescent="0.25">
      <c r="A135" s="103"/>
      <c r="B135" s="213"/>
      <c r="C135" s="193"/>
      <c r="D135" s="201">
        <v>0</v>
      </c>
      <c r="E135" s="201">
        <v>0</v>
      </c>
      <c r="F135" s="204">
        <v>0</v>
      </c>
      <c r="H135" s="1"/>
      <c r="Q135" s="57">
        <v>60</v>
      </c>
    </row>
    <row r="136" spans="1:17" x14ac:dyDescent="0.25">
      <c r="A136" s="103"/>
      <c r="B136" s="213"/>
      <c r="C136" s="193"/>
      <c r="D136" s="201">
        <v>0</v>
      </c>
      <c r="E136" s="201">
        <v>0</v>
      </c>
      <c r="F136" s="204">
        <v>0</v>
      </c>
      <c r="H136" s="1"/>
    </row>
    <row r="137" spans="1:17" x14ac:dyDescent="0.25">
      <c r="A137" s="103"/>
      <c r="B137" s="213"/>
      <c r="C137" s="193"/>
      <c r="D137" s="201">
        <v>0</v>
      </c>
      <c r="E137" s="201">
        <v>0</v>
      </c>
      <c r="F137" s="204">
        <v>0</v>
      </c>
      <c r="H137" s="1"/>
    </row>
    <row r="138" spans="1:17" ht="15.75" thickBot="1" x14ac:dyDescent="0.3">
      <c r="A138" s="104"/>
      <c r="B138" s="214"/>
      <c r="C138" s="194"/>
      <c r="D138" s="202">
        <v>0</v>
      </c>
      <c r="E138" s="202">
        <v>0</v>
      </c>
      <c r="F138" s="205">
        <v>0</v>
      </c>
      <c r="H138" s="1"/>
    </row>
    <row r="139" spans="1:17" x14ac:dyDescent="0.25">
      <c r="A139" s="1" t="s">
        <v>88</v>
      </c>
      <c r="E139" s="47"/>
    </row>
    <row r="140" spans="1:17" ht="15.75" thickBot="1" x14ac:dyDescent="0.3">
      <c r="H140" s="1" t="s">
        <v>90</v>
      </c>
    </row>
    <row r="141" spans="1:17" x14ac:dyDescent="0.25">
      <c r="A141" s="161"/>
      <c r="B141" s="217" t="s">
        <v>89</v>
      </c>
      <c r="C141" s="200" t="s">
        <v>68</v>
      </c>
      <c r="D141" s="221">
        <v>110000</v>
      </c>
      <c r="E141" s="221">
        <v>88000</v>
      </c>
      <c r="F141" s="222">
        <v>78000</v>
      </c>
      <c r="H141" s="1"/>
    </row>
    <row r="142" spans="1:17" x14ac:dyDescent="0.25">
      <c r="A142" s="162"/>
      <c r="B142" s="218"/>
      <c r="C142" s="201"/>
      <c r="D142" s="201"/>
      <c r="E142" s="201"/>
      <c r="F142" s="204"/>
      <c r="H142" s="1" t="s">
        <v>91</v>
      </c>
    </row>
    <row r="143" spans="1:17" x14ac:dyDescent="0.25">
      <c r="A143" s="162"/>
      <c r="B143" s="218"/>
      <c r="C143" s="201"/>
      <c r="D143" s="201"/>
      <c r="E143" s="201"/>
      <c r="F143" s="204"/>
      <c r="H143" s="1" t="s">
        <v>92</v>
      </c>
    </row>
    <row r="144" spans="1:17" x14ac:dyDescent="0.25">
      <c r="A144" s="162"/>
      <c r="B144" s="218"/>
      <c r="C144" s="201"/>
      <c r="D144" s="201"/>
      <c r="E144" s="201"/>
      <c r="F144" s="204"/>
      <c r="H144" s="1" t="s">
        <v>93</v>
      </c>
    </row>
    <row r="145" spans="1:16" ht="15.75" thickBot="1" x14ac:dyDescent="0.3">
      <c r="A145" s="163"/>
      <c r="B145" s="220"/>
      <c r="C145" s="202"/>
      <c r="D145" s="202"/>
      <c r="E145" s="202"/>
      <c r="F145" s="205"/>
      <c r="H145" s="1" t="s">
        <v>94</v>
      </c>
    </row>
    <row r="146" spans="1:16" ht="21" x14ac:dyDescent="0.35">
      <c r="B146" s="39" t="s">
        <v>206</v>
      </c>
    </row>
    <row r="147" spans="1:16" ht="68.25" customHeight="1" x14ac:dyDescent="0.25">
      <c r="A147" s="142" t="s">
        <v>95</v>
      </c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</row>
    <row r="149" spans="1:16" x14ac:dyDescent="0.25">
      <c r="A149" s="3" t="s">
        <v>4</v>
      </c>
      <c r="B149" s="3" t="s">
        <v>5</v>
      </c>
      <c r="C149" s="3" t="s">
        <v>6</v>
      </c>
      <c r="D149" s="3" t="s">
        <v>7</v>
      </c>
      <c r="E149" s="3" t="s">
        <v>8</v>
      </c>
      <c r="F149" s="3" t="s">
        <v>9</v>
      </c>
      <c r="H149" s="3" t="s">
        <v>4</v>
      </c>
      <c r="I149" s="3" t="s">
        <v>5</v>
      </c>
      <c r="J149" s="3" t="s">
        <v>6</v>
      </c>
      <c r="K149" s="3" t="s">
        <v>7</v>
      </c>
      <c r="L149" s="3" t="s">
        <v>8</v>
      </c>
      <c r="M149" s="3" t="s">
        <v>9</v>
      </c>
    </row>
    <row r="150" spans="1:16" ht="15.75" thickBot="1" x14ac:dyDescent="0.3">
      <c r="A150" s="1" t="s">
        <v>208</v>
      </c>
      <c r="H150" s="1" t="s">
        <v>240</v>
      </c>
    </row>
    <row r="151" spans="1:16" x14ac:dyDescent="0.25">
      <c r="A151" s="113"/>
      <c r="B151" s="115" t="s">
        <v>97</v>
      </c>
      <c r="C151" s="115" t="s">
        <v>96</v>
      </c>
      <c r="D151" s="140">
        <v>1200</v>
      </c>
      <c r="E151" s="140">
        <v>900</v>
      </c>
      <c r="F151" s="118">
        <v>720</v>
      </c>
      <c r="H151" s="113"/>
      <c r="I151" s="114" t="s">
        <v>101</v>
      </c>
      <c r="J151" s="115" t="s">
        <v>96</v>
      </c>
      <c r="K151" s="140">
        <v>1260</v>
      </c>
      <c r="L151" s="140">
        <f>+K151*0.55</f>
        <v>693</v>
      </c>
      <c r="M151" s="118">
        <f>+K151*0.45</f>
        <v>567</v>
      </c>
    </row>
    <row r="152" spans="1:16" x14ac:dyDescent="0.25">
      <c r="A152" s="103"/>
      <c r="B152" s="107"/>
      <c r="C152" s="107"/>
      <c r="D152" s="135">
        <v>0</v>
      </c>
      <c r="E152" s="135">
        <v>0</v>
      </c>
      <c r="F152" s="119">
        <v>0</v>
      </c>
      <c r="H152" s="103"/>
      <c r="I152" s="105"/>
      <c r="J152" s="107"/>
      <c r="K152" s="135">
        <v>0</v>
      </c>
      <c r="L152" s="135"/>
      <c r="M152" s="119"/>
    </row>
    <row r="153" spans="1:16" x14ac:dyDescent="0.25">
      <c r="A153" s="103"/>
      <c r="B153" s="107"/>
      <c r="C153" s="107"/>
      <c r="D153" s="135">
        <v>0</v>
      </c>
      <c r="E153" s="135">
        <v>0</v>
      </c>
      <c r="F153" s="119">
        <v>0</v>
      </c>
      <c r="H153" s="103"/>
      <c r="I153" s="105"/>
      <c r="J153" s="107"/>
      <c r="K153" s="135">
        <v>0</v>
      </c>
      <c r="L153" s="135"/>
      <c r="M153" s="119"/>
    </row>
    <row r="154" spans="1:16" x14ac:dyDescent="0.25">
      <c r="A154" s="103"/>
      <c r="B154" s="105" t="s">
        <v>99</v>
      </c>
      <c r="C154" s="107" t="s">
        <v>96</v>
      </c>
      <c r="D154" s="135">
        <v>1980</v>
      </c>
      <c r="E154" s="135">
        <v>1440</v>
      </c>
      <c r="F154" s="119">
        <v>1200</v>
      </c>
      <c r="H154" s="103"/>
      <c r="I154" s="105" t="s">
        <v>102</v>
      </c>
      <c r="J154" s="107" t="s">
        <v>96</v>
      </c>
      <c r="K154" s="135">
        <v>1260</v>
      </c>
      <c r="L154" s="135">
        <f t="shared" ref="L154" si="34">+K154*0.55</f>
        <v>693</v>
      </c>
      <c r="M154" s="119">
        <f t="shared" ref="M154" si="35">+K154*0.45</f>
        <v>567</v>
      </c>
    </row>
    <row r="155" spans="1:16" x14ac:dyDescent="0.25">
      <c r="A155" s="103"/>
      <c r="B155" s="105"/>
      <c r="C155" s="107"/>
      <c r="D155" s="135">
        <v>0</v>
      </c>
      <c r="E155" s="135">
        <v>0</v>
      </c>
      <c r="F155" s="119">
        <v>0</v>
      </c>
      <c r="H155" s="103"/>
      <c r="I155" s="105"/>
      <c r="J155" s="107"/>
      <c r="K155" s="135">
        <v>0</v>
      </c>
      <c r="L155" s="135"/>
      <c r="M155" s="119"/>
    </row>
    <row r="156" spans="1:16" x14ac:dyDescent="0.25">
      <c r="A156" s="103"/>
      <c r="B156" s="105"/>
      <c r="C156" s="107"/>
      <c r="D156" s="135">
        <v>0</v>
      </c>
      <c r="E156" s="135">
        <v>0</v>
      </c>
      <c r="F156" s="119">
        <v>0</v>
      </c>
      <c r="H156" s="103"/>
      <c r="I156" s="105"/>
      <c r="J156" s="107"/>
      <c r="K156" s="135">
        <v>0</v>
      </c>
      <c r="L156" s="135"/>
      <c r="M156" s="119"/>
    </row>
    <row r="157" spans="1:16" x14ac:dyDescent="0.25">
      <c r="A157" s="103"/>
      <c r="B157" s="105" t="s">
        <v>100</v>
      </c>
      <c r="C157" s="107" t="s">
        <v>96</v>
      </c>
      <c r="D157" s="135">
        <v>1980</v>
      </c>
      <c r="E157" s="135">
        <v>1440</v>
      </c>
      <c r="F157" s="119">
        <v>1200</v>
      </c>
      <c r="H157" s="103"/>
      <c r="I157" s="105" t="s">
        <v>103</v>
      </c>
      <c r="J157" s="107" t="s">
        <v>96</v>
      </c>
      <c r="K157" s="135">
        <v>1260</v>
      </c>
      <c r="L157" s="135">
        <f t="shared" ref="L157" si="36">+K157*0.55</f>
        <v>693</v>
      </c>
      <c r="M157" s="119">
        <f t="shared" ref="M157" si="37">+K157*0.45</f>
        <v>567</v>
      </c>
    </row>
    <row r="158" spans="1:16" x14ac:dyDescent="0.25">
      <c r="A158" s="103"/>
      <c r="B158" s="105"/>
      <c r="C158" s="107"/>
      <c r="D158" s="135">
        <v>0</v>
      </c>
      <c r="E158" s="135">
        <v>0</v>
      </c>
      <c r="F158" s="119">
        <v>0</v>
      </c>
      <c r="H158" s="103"/>
      <c r="I158" s="105"/>
      <c r="J158" s="107"/>
      <c r="K158" s="135">
        <v>0</v>
      </c>
      <c r="L158" s="135"/>
      <c r="M158" s="119"/>
    </row>
    <row r="159" spans="1:16" x14ac:dyDescent="0.25">
      <c r="A159" s="103"/>
      <c r="B159" s="105"/>
      <c r="C159" s="107"/>
      <c r="D159" s="135">
        <v>0</v>
      </c>
      <c r="E159" s="135">
        <v>0</v>
      </c>
      <c r="F159" s="119">
        <v>0</v>
      </c>
      <c r="H159" s="103"/>
      <c r="I159" s="105"/>
      <c r="J159" s="107"/>
      <c r="K159" s="135">
        <v>0</v>
      </c>
      <c r="L159" s="135"/>
      <c r="M159" s="119"/>
      <c r="P159" s="57">
        <v>60</v>
      </c>
    </row>
    <row r="160" spans="1:16" x14ac:dyDescent="0.25">
      <c r="A160" s="103"/>
      <c r="B160" s="105" t="s">
        <v>98</v>
      </c>
      <c r="C160" s="107" t="s">
        <v>96</v>
      </c>
      <c r="D160" s="135">
        <v>1980</v>
      </c>
      <c r="E160" s="135">
        <v>1440</v>
      </c>
      <c r="F160" s="119">
        <v>1200</v>
      </c>
      <c r="H160" s="103"/>
      <c r="I160" s="105" t="s">
        <v>104</v>
      </c>
      <c r="J160" s="107" t="s">
        <v>96</v>
      </c>
      <c r="K160" s="135">
        <v>2220</v>
      </c>
      <c r="L160" s="135">
        <f t="shared" ref="L160" si="38">+K160*0.55</f>
        <v>1221</v>
      </c>
      <c r="M160" s="119">
        <f t="shared" ref="M160" si="39">+K160*0.45</f>
        <v>999</v>
      </c>
    </row>
    <row r="161" spans="1:17" x14ac:dyDescent="0.25">
      <c r="A161" s="103"/>
      <c r="B161" s="105"/>
      <c r="C161" s="107"/>
      <c r="D161" s="135">
        <v>0</v>
      </c>
      <c r="E161" s="135">
        <v>0</v>
      </c>
      <c r="F161" s="119">
        <v>0</v>
      </c>
      <c r="H161" s="103"/>
      <c r="I161" s="105"/>
      <c r="J161" s="107"/>
      <c r="K161" s="135">
        <v>0</v>
      </c>
      <c r="L161" s="135"/>
      <c r="M161" s="119"/>
      <c r="Q161" s="57">
        <v>60</v>
      </c>
    </row>
    <row r="162" spans="1:17" ht="15.75" thickBot="1" x14ac:dyDescent="0.3">
      <c r="A162" s="104"/>
      <c r="B162" s="106"/>
      <c r="C162" s="108"/>
      <c r="D162" s="136">
        <v>0</v>
      </c>
      <c r="E162" s="136">
        <v>0</v>
      </c>
      <c r="F162" s="137">
        <v>0</v>
      </c>
      <c r="H162" s="103"/>
      <c r="I162" s="105"/>
      <c r="J162" s="107"/>
      <c r="K162" s="135">
        <v>0</v>
      </c>
      <c r="L162" s="135"/>
      <c r="M162" s="119"/>
    </row>
    <row r="163" spans="1:17" ht="15.75" thickBot="1" x14ac:dyDescent="0.3">
      <c r="A163" s="1" t="s">
        <v>224</v>
      </c>
      <c r="F163" s="48" t="s">
        <v>234</v>
      </c>
      <c r="H163" s="103"/>
      <c r="I163" s="105" t="s">
        <v>105</v>
      </c>
      <c r="J163" s="107" t="s">
        <v>96</v>
      </c>
      <c r="K163" s="135">
        <v>1680</v>
      </c>
      <c r="L163" s="135">
        <f t="shared" ref="L163:L166" si="40">+K163*0.55</f>
        <v>924.00000000000011</v>
      </c>
      <c r="M163" s="119">
        <f t="shared" ref="M163" si="41">+K163*0.45</f>
        <v>756</v>
      </c>
    </row>
    <row r="164" spans="1:17" x14ac:dyDescent="0.25">
      <c r="A164" s="113"/>
      <c r="B164" s="114" t="s">
        <v>225</v>
      </c>
      <c r="C164" s="115" t="s">
        <v>242</v>
      </c>
      <c r="D164" s="140">
        <v>2679.6</v>
      </c>
      <c r="E164" s="140">
        <f>+D164*0.55</f>
        <v>1473.78</v>
      </c>
      <c r="F164" s="118">
        <f>+D164*0.45</f>
        <v>1205.82</v>
      </c>
      <c r="H164" s="103"/>
      <c r="I164" s="105"/>
      <c r="J164" s="107"/>
      <c r="K164" s="135">
        <v>0</v>
      </c>
      <c r="L164" s="135"/>
      <c r="M164" s="119"/>
    </row>
    <row r="165" spans="1:17" x14ac:dyDescent="0.25">
      <c r="A165" s="103"/>
      <c r="B165" s="105"/>
      <c r="C165" s="107"/>
      <c r="D165" s="135">
        <v>0</v>
      </c>
      <c r="E165" s="135"/>
      <c r="F165" s="119"/>
      <c r="H165" s="103"/>
      <c r="I165" s="105"/>
      <c r="J165" s="107"/>
      <c r="K165" s="135">
        <v>0</v>
      </c>
      <c r="L165" s="135"/>
      <c r="M165" s="119"/>
    </row>
    <row r="166" spans="1:17" x14ac:dyDescent="0.25">
      <c r="A166" s="103"/>
      <c r="B166" s="105"/>
      <c r="C166" s="107"/>
      <c r="D166" s="135">
        <v>0</v>
      </c>
      <c r="E166" s="135"/>
      <c r="F166" s="119"/>
      <c r="H166" s="103"/>
      <c r="I166" s="105" t="s">
        <v>221</v>
      </c>
      <c r="J166" s="107" t="s">
        <v>96</v>
      </c>
      <c r="K166" s="135">
        <v>1560</v>
      </c>
      <c r="L166" s="135">
        <f t="shared" si="40"/>
        <v>858.00000000000011</v>
      </c>
      <c r="M166" s="119">
        <f t="shared" ref="M166" si="42">+K166*0.45</f>
        <v>702</v>
      </c>
    </row>
    <row r="167" spans="1:17" ht="15" customHeight="1" x14ac:dyDescent="0.25">
      <c r="A167" s="103"/>
      <c r="B167" s="105" t="s">
        <v>226</v>
      </c>
      <c r="C167" s="107" t="s">
        <v>242</v>
      </c>
      <c r="D167" s="135">
        <v>4176</v>
      </c>
      <c r="E167" s="135">
        <f t="shared" ref="E167" si="43">+D167*0.55</f>
        <v>2296.8000000000002</v>
      </c>
      <c r="F167" s="119">
        <f t="shared" ref="F167" si="44">+D167*0.45</f>
        <v>1879.2</v>
      </c>
      <c r="H167" s="103"/>
      <c r="I167" s="105"/>
      <c r="J167" s="107"/>
      <c r="K167" s="135">
        <v>0</v>
      </c>
      <c r="L167" s="135"/>
      <c r="M167" s="119"/>
    </row>
    <row r="168" spans="1:17" x14ac:dyDescent="0.25">
      <c r="A168" s="103"/>
      <c r="B168" s="105"/>
      <c r="C168" s="107"/>
      <c r="D168" s="135">
        <v>0</v>
      </c>
      <c r="E168" s="135"/>
      <c r="F168" s="119"/>
      <c r="H168" s="103"/>
      <c r="I168" s="105"/>
      <c r="J168" s="107"/>
      <c r="K168" s="135">
        <v>0</v>
      </c>
      <c r="L168" s="135"/>
      <c r="M168" s="119"/>
    </row>
    <row r="169" spans="1:17" x14ac:dyDescent="0.25">
      <c r="A169" s="103"/>
      <c r="B169" s="105"/>
      <c r="C169" s="107"/>
      <c r="D169" s="135">
        <v>0</v>
      </c>
      <c r="E169" s="135"/>
      <c r="F169" s="119"/>
      <c r="H169" s="103"/>
      <c r="I169" s="105" t="s">
        <v>228</v>
      </c>
      <c r="J169" s="107" t="s">
        <v>96</v>
      </c>
      <c r="K169" s="135">
        <v>1560</v>
      </c>
      <c r="L169" s="135">
        <f t="shared" ref="L169" si="45">+K169*0.55</f>
        <v>858.00000000000011</v>
      </c>
      <c r="M169" s="119">
        <f t="shared" ref="M169" si="46">+K169*0.45</f>
        <v>702</v>
      </c>
    </row>
    <row r="170" spans="1:17" ht="15" customHeight="1" x14ac:dyDescent="0.25">
      <c r="A170" s="103"/>
      <c r="B170" s="105" t="s">
        <v>227</v>
      </c>
      <c r="C170" s="107" t="s">
        <v>242</v>
      </c>
      <c r="D170" s="135">
        <v>4176</v>
      </c>
      <c r="E170" s="135">
        <f t="shared" ref="E170" si="47">+D170*0.55</f>
        <v>2296.8000000000002</v>
      </c>
      <c r="F170" s="119">
        <f t="shared" ref="F170" si="48">+D170*0.45</f>
        <v>1879.2</v>
      </c>
      <c r="H170" s="103"/>
      <c r="I170" s="105"/>
      <c r="J170" s="107"/>
      <c r="K170" s="135">
        <v>0</v>
      </c>
      <c r="L170" s="135"/>
      <c r="M170" s="119"/>
    </row>
    <row r="171" spans="1:17" x14ac:dyDescent="0.25">
      <c r="A171" s="103"/>
      <c r="B171" s="105"/>
      <c r="C171" s="107"/>
      <c r="D171" s="135">
        <v>0</v>
      </c>
      <c r="E171" s="135"/>
      <c r="F171" s="119"/>
      <c r="H171" s="103"/>
      <c r="I171" s="105"/>
      <c r="J171" s="107"/>
      <c r="K171" s="135">
        <v>0</v>
      </c>
      <c r="L171" s="135"/>
      <c r="M171" s="119"/>
    </row>
    <row r="172" spans="1:17" x14ac:dyDescent="0.25">
      <c r="A172" s="103"/>
      <c r="B172" s="105"/>
      <c r="C172" s="107"/>
      <c r="D172" s="135">
        <v>0</v>
      </c>
      <c r="E172" s="135"/>
      <c r="F172" s="119"/>
      <c r="H172" s="103"/>
      <c r="I172" s="105" t="s">
        <v>222</v>
      </c>
      <c r="J172" s="107" t="s">
        <v>96</v>
      </c>
      <c r="K172" s="135">
        <v>2160</v>
      </c>
      <c r="L172" s="135">
        <v>1680</v>
      </c>
      <c r="M172" s="119">
        <v>1404</v>
      </c>
    </row>
    <row r="173" spans="1:17" x14ac:dyDescent="0.25">
      <c r="A173" s="103"/>
      <c r="B173" s="105" t="s">
        <v>229</v>
      </c>
      <c r="C173" s="107" t="s">
        <v>242</v>
      </c>
      <c r="D173" s="135">
        <v>2679.6</v>
      </c>
      <c r="E173" s="135">
        <f>+D173*0.55</f>
        <v>1473.78</v>
      </c>
      <c r="F173" s="119">
        <f>+D173*0.45</f>
        <v>1205.82</v>
      </c>
      <c r="H173" s="103"/>
      <c r="I173" s="105"/>
      <c r="J173" s="107"/>
      <c r="K173" s="135">
        <v>0</v>
      </c>
      <c r="L173" s="135">
        <v>0</v>
      </c>
      <c r="M173" s="119">
        <v>0</v>
      </c>
    </row>
    <row r="174" spans="1:17" x14ac:dyDescent="0.25">
      <c r="A174" s="103"/>
      <c r="B174" s="105"/>
      <c r="C174" s="107"/>
      <c r="D174" s="135">
        <v>0</v>
      </c>
      <c r="E174" s="135"/>
      <c r="F174" s="119"/>
      <c r="H174" s="103"/>
      <c r="I174" s="105"/>
      <c r="J174" s="107"/>
      <c r="K174" s="135">
        <v>0</v>
      </c>
      <c r="L174" s="135">
        <v>0</v>
      </c>
      <c r="M174" s="119">
        <v>0</v>
      </c>
    </row>
    <row r="175" spans="1:17" x14ac:dyDescent="0.25">
      <c r="A175" s="103"/>
      <c r="B175" s="105"/>
      <c r="C175" s="107"/>
      <c r="D175" s="135">
        <v>0</v>
      </c>
      <c r="E175" s="135"/>
      <c r="F175" s="119"/>
      <c r="H175" s="103"/>
      <c r="I175" s="105" t="s">
        <v>223</v>
      </c>
      <c r="J175" s="107" t="s">
        <v>96</v>
      </c>
      <c r="K175" s="135">
        <v>1920</v>
      </c>
      <c r="L175" s="135">
        <v>1470</v>
      </c>
      <c r="M175" s="119">
        <v>1218</v>
      </c>
    </row>
    <row r="176" spans="1:17" ht="15" customHeight="1" x14ac:dyDescent="0.25">
      <c r="A176" s="103"/>
      <c r="B176" s="105" t="s">
        <v>230</v>
      </c>
      <c r="C176" s="107" t="s">
        <v>242</v>
      </c>
      <c r="D176" s="135">
        <v>4176</v>
      </c>
      <c r="E176" s="135">
        <f t="shared" ref="E176" si="49">+D176*0.55</f>
        <v>2296.8000000000002</v>
      </c>
      <c r="F176" s="119">
        <f t="shared" ref="F176" si="50">+D176*0.45</f>
        <v>1879.2</v>
      </c>
      <c r="H176" s="103"/>
      <c r="I176" s="105"/>
      <c r="J176" s="107"/>
      <c r="K176" s="135">
        <v>0</v>
      </c>
      <c r="L176" s="135">
        <v>0</v>
      </c>
      <c r="M176" s="119">
        <v>0</v>
      </c>
    </row>
    <row r="177" spans="1:13" ht="15.75" thickBot="1" x14ac:dyDescent="0.3">
      <c r="A177" s="103"/>
      <c r="B177" s="105"/>
      <c r="C177" s="107"/>
      <c r="D177" s="135">
        <v>0</v>
      </c>
      <c r="E177" s="135"/>
      <c r="F177" s="119"/>
      <c r="H177" s="104"/>
      <c r="I177" s="106"/>
      <c r="J177" s="108"/>
      <c r="K177" s="136">
        <v>0</v>
      </c>
      <c r="L177" s="136">
        <v>0</v>
      </c>
      <c r="M177" s="137">
        <v>0</v>
      </c>
    </row>
    <row r="178" spans="1:13" x14ac:dyDescent="0.25">
      <c r="A178" s="103"/>
      <c r="B178" s="105"/>
      <c r="C178" s="107"/>
      <c r="D178" s="135">
        <v>0</v>
      </c>
      <c r="E178" s="135"/>
      <c r="F178" s="119"/>
      <c r="H178" s="103"/>
      <c r="I178" s="105" t="s">
        <v>290</v>
      </c>
      <c r="J178" s="107" t="s">
        <v>96</v>
      </c>
      <c r="K178" s="135">
        <v>650</v>
      </c>
      <c r="L178" s="135">
        <v>550</v>
      </c>
      <c r="M178" s="119">
        <v>450</v>
      </c>
    </row>
    <row r="179" spans="1:13" ht="15" customHeight="1" x14ac:dyDescent="0.25">
      <c r="A179" s="103"/>
      <c r="B179" s="105" t="s">
        <v>231</v>
      </c>
      <c r="C179" s="107" t="s">
        <v>242</v>
      </c>
      <c r="D179" s="135">
        <v>4176</v>
      </c>
      <c r="E179" s="135">
        <f t="shared" ref="E179" si="51">+D179*0.55</f>
        <v>2296.8000000000002</v>
      </c>
      <c r="F179" s="119">
        <f t="shared" ref="F179" si="52">+D179*0.45</f>
        <v>1879.2</v>
      </c>
      <c r="H179" s="103"/>
      <c r="I179" s="105"/>
      <c r="J179" s="107"/>
      <c r="K179" s="135">
        <v>0</v>
      </c>
      <c r="L179" s="135">
        <v>0</v>
      </c>
      <c r="M179" s="119">
        <v>0</v>
      </c>
    </row>
    <row r="180" spans="1:13" ht="15.75" thickBot="1" x14ac:dyDescent="0.3">
      <c r="A180" s="103"/>
      <c r="B180" s="105"/>
      <c r="C180" s="107"/>
      <c r="D180" s="135">
        <v>0</v>
      </c>
      <c r="E180" s="135"/>
      <c r="F180" s="119"/>
      <c r="H180" s="104"/>
      <c r="I180" s="106"/>
      <c r="J180" s="108"/>
      <c r="K180" s="136">
        <v>0</v>
      </c>
      <c r="L180" s="136">
        <v>0</v>
      </c>
      <c r="M180" s="137">
        <v>0</v>
      </c>
    </row>
    <row r="181" spans="1:13" x14ac:dyDescent="0.25">
      <c r="A181" s="103"/>
      <c r="B181" s="105"/>
      <c r="C181" s="107"/>
      <c r="D181" s="135">
        <v>0</v>
      </c>
      <c r="E181" s="135"/>
      <c r="F181" s="119"/>
    </row>
    <row r="182" spans="1:13" ht="15.75" thickBot="1" x14ac:dyDescent="0.3">
      <c r="A182" s="103"/>
      <c r="B182" s="105" t="s">
        <v>232</v>
      </c>
      <c r="C182" s="107" t="s">
        <v>242</v>
      </c>
      <c r="D182" s="135">
        <v>7680</v>
      </c>
      <c r="E182" s="135">
        <f t="shared" ref="E182:E185" si="53">+D182*0.55</f>
        <v>4224</v>
      </c>
      <c r="F182" s="119">
        <f t="shared" ref="F182" si="54">+D182*0.45</f>
        <v>3456</v>
      </c>
      <c r="H182" s="35" t="s">
        <v>235</v>
      </c>
      <c r="I182" s="32"/>
      <c r="J182" s="33"/>
      <c r="K182" s="34"/>
      <c r="L182" s="34"/>
      <c r="M182" s="48" t="s">
        <v>234</v>
      </c>
    </row>
    <row r="183" spans="1:13" x14ac:dyDescent="0.25">
      <c r="A183" s="103"/>
      <c r="B183" s="105"/>
      <c r="C183" s="107"/>
      <c r="D183" s="135">
        <v>0</v>
      </c>
      <c r="E183" s="135"/>
      <c r="F183" s="119"/>
      <c r="H183" s="130"/>
      <c r="I183" s="131" t="s">
        <v>236</v>
      </c>
      <c r="J183" s="132" t="s">
        <v>242</v>
      </c>
      <c r="K183" s="140">
        <v>4080</v>
      </c>
      <c r="L183" s="140">
        <v>2520</v>
      </c>
      <c r="M183" s="118">
        <v>1980</v>
      </c>
    </row>
    <row r="184" spans="1:13" x14ac:dyDescent="0.25">
      <c r="A184" s="103"/>
      <c r="B184" s="105"/>
      <c r="C184" s="107"/>
      <c r="D184" s="135">
        <v>0</v>
      </c>
      <c r="E184" s="135"/>
      <c r="F184" s="119"/>
      <c r="H184" s="120"/>
      <c r="I184" s="122"/>
      <c r="J184" s="124"/>
      <c r="K184" s="135">
        <v>0</v>
      </c>
      <c r="L184" s="135">
        <v>0</v>
      </c>
      <c r="M184" s="119">
        <v>0</v>
      </c>
    </row>
    <row r="185" spans="1:13" x14ac:dyDescent="0.25">
      <c r="A185" s="103"/>
      <c r="B185" s="105" t="s">
        <v>233</v>
      </c>
      <c r="C185" s="107" t="s">
        <v>242</v>
      </c>
      <c r="D185" s="135">
        <v>10740</v>
      </c>
      <c r="E185" s="135">
        <f t="shared" si="53"/>
        <v>5907.0000000000009</v>
      </c>
      <c r="F185" s="119">
        <f t="shared" ref="F185" si="55">+D185*0.45</f>
        <v>4833</v>
      </c>
      <c r="H185" s="120"/>
      <c r="I185" s="122"/>
      <c r="J185" s="124"/>
      <c r="K185" s="135">
        <v>0</v>
      </c>
      <c r="L185" s="135">
        <v>0</v>
      </c>
      <c r="M185" s="119">
        <v>0</v>
      </c>
    </row>
    <row r="186" spans="1:13" x14ac:dyDescent="0.25">
      <c r="A186" s="103"/>
      <c r="B186" s="105"/>
      <c r="C186" s="107"/>
      <c r="D186" s="135">
        <v>0</v>
      </c>
      <c r="E186" s="135"/>
      <c r="F186" s="119"/>
      <c r="H186" s="120"/>
      <c r="I186" s="122" t="s">
        <v>239</v>
      </c>
      <c r="J186" s="124" t="s">
        <v>242</v>
      </c>
      <c r="K186" s="135">
        <v>4080</v>
      </c>
      <c r="L186" s="135">
        <v>2520</v>
      </c>
      <c r="M186" s="119">
        <v>1980</v>
      </c>
    </row>
    <row r="187" spans="1:13" ht="15.75" thickBot="1" x14ac:dyDescent="0.3">
      <c r="A187" s="104"/>
      <c r="B187" s="106"/>
      <c r="C187" s="108"/>
      <c r="D187" s="136">
        <v>0</v>
      </c>
      <c r="E187" s="136"/>
      <c r="F187" s="137"/>
      <c r="H187" s="120"/>
      <c r="I187" s="122"/>
      <c r="J187" s="124"/>
      <c r="K187" s="135">
        <v>0</v>
      </c>
      <c r="L187" s="135">
        <v>0</v>
      </c>
      <c r="M187" s="119">
        <v>0</v>
      </c>
    </row>
    <row r="188" spans="1:13" ht="15.75" thickBot="1" x14ac:dyDescent="0.3">
      <c r="A188" s="35" t="s">
        <v>241</v>
      </c>
      <c r="B188" s="32"/>
      <c r="C188" s="33"/>
      <c r="D188" s="34"/>
      <c r="E188" s="34"/>
      <c r="F188" s="48" t="s">
        <v>234</v>
      </c>
      <c r="H188" s="120"/>
      <c r="I188" s="122"/>
      <c r="J188" s="124"/>
      <c r="K188" s="135">
        <v>0</v>
      </c>
      <c r="L188" s="135">
        <v>0</v>
      </c>
      <c r="M188" s="119">
        <v>0</v>
      </c>
    </row>
    <row r="189" spans="1:13" x14ac:dyDescent="0.25">
      <c r="A189" s="130"/>
      <c r="B189" s="131" t="s">
        <v>243</v>
      </c>
      <c r="C189" s="132" t="s">
        <v>242</v>
      </c>
      <c r="D189" s="140">
        <v>2160</v>
      </c>
      <c r="E189" s="140">
        <v>1560</v>
      </c>
      <c r="F189" s="118">
        <v>1260</v>
      </c>
      <c r="H189" s="120"/>
      <c r="I189" s="122" t="s">
        <v>238</v>
      </c>
      <c r="J189" s="124" t="s">
        <v>242</v>
      </c>
      <c r="K189" s="135">
        <v>4740</v>
      </c>
      <c r="L189" s="135">
        <v>3540</v>
      </c>
      <c r="M189" s="119">
        <v>2940</v>
      </c>
    </row>
    <row r="190" spans="1:13" x14ac:dyDescent="0.25">
      <c r="A190" s="120"/>
      <c r="B190" s="122"/>
      <c r="C190" s="124"/>
      <c r="D190" s="135">
        <v>0</v>
      </c>
      <c r="E190" s="135">
        <v>0</v>
      </c>
      <c r="F190" s="119">
        <v>0</v>
      </c>
      <c r="H190" s="120"/>
      <c r="I190" s="122"/>
      <c r="J190" s="124"/>
      <c r="K190" s="135">
        <v>0</v>
      </c>
      <c r="L190" s="135">
        <v>0</v>
      </c>
      <c r="M190" s="119">
        <v>0</v>
      </c>
    </row>
    <row r="191" spans="1:13" x14ac:dyDescent="0.25">
      <c r="A191" s="120"/>
      <c r="B191" s="122"/>
      <c r="C191" s="124"/>
      <c r="D191" s="135">
        <v>0</v>
      </c>
      <c r="E191" s="135">
        <v>0</v>
      </c>
      <c r="F191" s="119">
        <v>0</v>
      </c>
      <c r="H191" s="120"/>
      <c r="I191" s="122"/>
      <c r="J191" s="124"/>
      <c r="K191" s="135">
        <v>0</v>
      </c>
      <c r="L191" s="135">
        <v>0</v>
      </c>
      <c r="M191" s="119">
        <v>0</v>
      </c>
    </row>
    <row r="192" spans="1:13" x14ac:dyDescent="0.25">
      <c r="A192" s="120"/>
      <c r="B192" s="122" t="s">
        <v>244</v>
      </c>
      <c r="C192" s="124" t="s">
        <v>242</v>
      </c>
      <c r="D192" s="135">
        <v>2520</v>
      </c>
      <c r="E192" s="135">
        <v>1920</v>
      </c>
      <c r="F192" s="119">
        <v>1560</v>
      </c>
      <c r="H192" s="120"/>
      <c r="I192" s="122" t="s">
        <v>237</v>
      </c>
      <c r="J192" s="124" t="s">
        <v>242</v>
      </c>
      <c r="K192" s="135">
        <v>4740</v>
      </c>
      <c r="L192" s="135">
        <v>3540</v>
      </c>
      <c r="M192" s="119">
        <v>2940</v>
      </c>
    </row>
    <row r="193" spans="1:17" x14ac:dyDescent="0.25">
      <c r="A193" s="120"/>
      <c r="B193" s="122"/>
      <c r="C193" s="124"/>
      <c r="D193" s="135">
        <v>0</v>
      </c>
      <c r="E193" s="135">
        <v>0</v>
      </c>
      <c r="F193" s="119">
        <v>0</v>
      </c>
      <c r="H193" s="120"/>
      <c r="I193" s="122"/>
      <c r="J193" s="124"/>
      <c r="K193" s="135">
        <v>0</v>
      </c>
      <c r="L193" s="135">
        <v>0</v>
      </c>
      <c r="M193" s="119">
        <v>0</v>
      </c>
      <c r="Q193" s="57">
        <v>60</v>
      </c>
    </row>
    <row r="194" spans="1:17" ht="15.75" thickBot="1" x14ac:dyDescent="0.3">
      <c r="A194" s="121"/>
      <c r="B194" s="123"/>
      <c r="C194" s="125"/>
      <c r="D194" s="136">
        <v>0</v>
      </c>
      <c r="E194" s="136">
        <v>0</v>
      </c>
      <c r="F194" s="137">
        <v>0</v>
      </c>
      <c r="H194" s="121"/>
      <c r="I194" s="123"/>
      <c r="J194" s="125"/>
      <c r="K194" s="136">
        <v>0</v>
      </c>
      <c r="L194" s="136">
        <v>0</v>
      </c>
      <c r="M194" s="137">
        <v>0</v>
      </c>
    </row>
    <row r="195" spans="1:17" x14ac:dyDescent="0.25">
      <c r="A195" s="25"/>
      <c r="B195" s="43"/>
      <c r="C195" s="26"/>
      <c r="D195" s="44"/>
      <c r="E195" s="44"/>
      <c r="F195" s="44"/>
      <c r="H195" s="25"/>
      <c r="I195" s="43"/>
      <c r="J195" s="26"/>
      <c r="K195" s="44"/>
      <c r="L195" s="44"/>
      <c r="M195" s="44"/>
    </row>
    <row r="196" spans="1:17" ht="15.75" thickBot="1" x14ac:dyDescent="0.3">
      <c r="A196" s="1" t="s">
        <v>106</v>
      </c>
      <c r="H196" s="1" t="s">
        <v>106</v>
      </c>
      <c r="M196" s="24" t="s">
        <v>81</v>
      </c>
    </row>
    <row r="197" spans="1:17" x14ac:dyDescent="0.25">
      <c r="A197" s="113"/>
      <c r="B197" s="114" t="s">
        <v>107</v>
      </c>
      <c r="C197" s="115" t="s">
        <v>121</v>
      </c>
      <c r="D197" s="140">
        <v>516</v>
      </c>
      <c r="E197" s="140">
        <f>+D197*0.55</f>
        <v>283.8</v>
      </c>
      <c r="F197" s="118">
        <f>+D197*0.45</f>
        <v>232.20000000000002</v>
      </c>
      <c r="H197" s="113"/>
      <c r="I197" s="114" t="s">
        <v>245</v>
      </c>
      <c r="J197" s="115" t="s">
        <v>96</v>
      </c>
      <c r="K197" s="140">
        <v>456</v>
      </c>
      <c r="L197" s="140">
        <v>200.64</v>
      </c>
      <c r="M197" s="118">
        <v>164.16000000000003</v>
      </c>
    </row>
    <row r="198" spans="1:17" x14ac:dyDescent="0.25">
      <c r="A198" s="103"/>
      <c r="B198" s="105"/>
      <c r="C198" s="107"/>
      <c r="D198" s="135">
        <v>0</v>
      </c>
      <c r="E198" s="135"/>
      <c r="F198" s="119"/>
      <c r="H198" s="103"/>
      <c r="I198" s="105"/>
      <c r="J198" s="107"/>
      <c r="K198" s="135">
        <v>0</v>
      </c>
      <c r="L198" s="135">
        <v>0</v>
      </c>
      <c r="M198" s="119">
        <v>0</v>
      </c>
    </row>
    <row r="199" spans="1:17" x14ac:dyDescent="0.25">
      <c r="A199" s="103"/>
      <c r="B199" s="105"/>
      <c r="C199" s="107"/>
      <c r="D199" s="135">
        <v>0</v>
      </c>
      <c r="E199" s="135"/>
      <c r="F199" s="119"/>
      <c r="H199" s="103"/>
      <c r="I199" s="105"/>
      <c r="J199" s="107"/>
      <c r="K199" s="135">
        <v>0</v>
      </c>
      <c r="L199" s="135">
        <v>0</v>
      </c>
      <c r="M199" s="119">
        <v>0</v>
      </c>
    </row>
    <row r="200" spans="1:17" ht="15" customHeight="1" x14ac:dyDescent="0.25">
      <c r="A200" s="103"/>
      <c r="B200" s="105" t="s">
        <v>108</v>
      </c>
      <c r="C200" s="107" t="s">
        <v>121</v>
      </c>
      <c r="D200" s="135">
        <v>792</v>
      </c>
      <c r="E200" s="135">
        <f t="shared" ref="E200" si="56">+D200*0.55</f>
        <v>435.6</v>
      </c>
      <c r="F200" s="119">
        <f t="shared" ref="F200" si="57">+D200*0.45</f>
        <v>356.40000000000003</v>
      </c>
      <c r="H200" s="103"/>
      <c r="I200" s="105" t="s">
        <v>115</v>
      </c>
      <c r="J200" s="107" t="s">
        <v>96</v>
      </c>
      <c r="K200" s="135">
        <v>516</v>
      </c>
      <c r="L200" s="135">
        <v>227.04000000000005</v>
      </c>
      <c r="M200" s="119">
        <v>185.76</v>
      </c>
    </row>
    <row r="201" spans="1:17" x14ac:dyDescent="0.25">
      <c r="A201" s="103"/>
      <c r="B201" s="105"/>
      <c r="C201" s="107"/>
      <c r="D201" s="135">
        <v>0</v>
      </c>
      <c r="E201" s="135"/>
      <c r="F201" s="119"/>
      <c r="H201" s="103"/>
      <c r="I201" s="105"/>
      <c r="J201" s="107"/>
      <c r="K201" s="135">
        <v>0</v>
      </c>
      <c r="L201" s="135">
        <v>0</v>
      </c>
      <c r="M201" s="119">
        <v>0</v>
      </c>
    </row>
    <row r="202" spans="1:17" x14ac:dyDescent="0.25">
      <c r="A202" s="103"/>
      <c r="B202" s="105"/>
      <c r="C202" s="107"/>
      <c r="D202" s="135">
        <v>0</v>
      </c>
      <c r="E202" s="135"/>
      <c r="F202" s="119"/>
      <c r="H202" s="103"/>
      <c r="I202" s="105"/>
      <c r="J202" s="107"/>
      <c r="K202" s="135">
        <v>0</v>
      </c>
      <c r="L202" s="135">
        <v>0</v>
      </c>
      <c r="M202" s="119">
        <v>0</v>
      </c>
    </row>
    <row r="203" spans="1:17" ht="15" customHeight="1" x14ac:dyDescent="0.25">
      <c r="A203" s="103"/>
      <c r="B203" s="105" t="s">
        <v>109</v>
      </c>
      <c r="C203" s="107" t="s">
        <v>121</v>
      </c>
      <c r="D203" s="135">
        <v>600</v>
      </c>
      <c r="E203" s="135">
        <f t="shared" ref="E203" si="58">+D203*0.55</f>
        <v>330</v>
      </c>
      <c r="F203" s="119">
        <f t="shared" ref="F203" si="59">+D203*0.45</f>
        <v>270</v>
      </c>
      <c r="H203" s="103"/>
      <c r="I203" s="105" t="s">
        <v>122</v>
      </c>
      <c r="J203" s="107" t="s">
        <v>96</v>
      </c>
      <c r="K203" s="135">
        <v>792</v>
      </c>
      <c r="L203" s="135">
        <v>348.48</v>
      </c>
      <c r="M203" s="119">
        <v>285.12</v>
      </c>
    </row>
    <row r="204" spans="1:17" x14ac:dyDescent="0.25">
      <c r="A204" s="103"/>
      <c r="B204" s="105"/>
      <c r="C204" s="107"/>
      <c r="D204" s="135">
        <v>0</v>
      </c>
      <c r="E204" s="135"/>
      <c r="F204" s="119"/>
      <c r="H204" s="103"/>
      <c r="I204" s="105"/>
      <c r="J204" s="107"/>
      <c r="K204" s="135">
        <v>0</v>
      </c>
      <c r="L204" s="135">
        <v>0</v>
      </c>
      <c r="M204" s="119">
        <v>0</v>
      </c>
    </row>
    <row r="205" spans="1:17" x14ac:dyDescent="0.25">
      <c r="A205" s="103"/>
      <c r="B205" s="105"/>
      <c r="C205" s="107"/>
      <c r="D205" s="135">
        <v>0</v>
      </c>
      <c r="E205" s="135"/>
      <c r="F205" s="119"/>
      <c r="H205" s="103"/>
      <c r="I205" s="105"/>
      <c r="J205" s="107"/>
      <c r="K205" s="135">
        <v>0</v>
      </c>
      <c r="L205" s="135">
        <v>0</v>
      </c>
      <c r="M205" s="119">
        <v>0</v>
      </c>
    </row>
    <row r="206" spans="1:17" ht="15" customHeight="1" x14ac:dyDescent="0.25">
      <c r="A206" s="103"/>
      <c r="B206" s="105" t="s">
        <v>110</v>
      </c>
      <c r="C206" s="107" t="s">
        <v>121</v>
      </c>
      <c r="D206" s="135">
        <v>792</v>
      </c>
      <c r="E206" s="135">
        <f t="shared" ref="E206" si="60">+D206*0.55</f>
        <v>435.6</v>
      </c>
      <c r="F206" s="119">
        <f t="shared" ref="F206" si="61">+D206*0.45</f>
        <v>356.40000000000003</v>
      </c>
      <c r="H206" s="103"/>
      <c r="I206" s="105" t="s">
        <v>116</v>
      </c>
      <c r="J206" s="107" t="s">
        <v>96</v>
      </c>
      <c r="K206" s="135">
        <v>600</v>
      </c>
      <c r="L206" s="135">
        <v>264</v>
      </c>
      <c r="M206" s="119">
        <v>216</v>
      </c>
    </row>
    <row r="207" spans="1:17" x14ac:dyDescent="0.25">
      <c r="A207" s="103"/>
      <c r="B207" s="105"/>
      <c r="C207" s="107"/>
      <c r="D207" s="135">
        <v>0</v>
      </c>
      <c r="E207" s="135"/>
      <c r="F207" s="119"/>
      <c r="H207" s="103"/>
      <c r="I207" s="105"/>
      <c r="J207" s="107"/>
      <c r="K207" s="135">
        <v>0</v>
      </c>
      <c r="L207" s="135">
        <v>0</v>
      </c>
      <c r="M207" s="119">
        <v>0</v>
      </c>
    </row>
    <row r="208" spans="1:17" x14ac:dyDescent="0.25">
      <c r="A208" s="103"/>
      <c r="B208" s="105"/>
      <c r="C208" s="107"/>
      <c r="D208" s="135">
        <v>0</v>
      </c>
      <c r="E208" s="135"/>
      <c r="F208" s="119"/>
      <c r="H208" s="103"/>
      <c r="I208" s="105"/>
      <c r="J208" s="107"/>
      <c r="K208" s="135">
        <v>0</v>
      </c>
      <c r="L208" s="135">
        <v>0</v>
      </c>
      <c r="M208" s="119">
        <v>0</v>
      </c>
    </row>
    <row r="209" spans="1:13" ht="15" customHeight="1" x14ac:dyDescent="0.25">
      <c r="A209" s="103"/>
      <c r="B209" s="105" t="s">
        <v>111</v>
      </c>
      <c r="C209" s="107" t="s">
        <v>121</v>
      </c>
      <c r="D209" s="135">
        <v>600</v>
      </c>
      <c r="E209" s="135">
        <f t="shared" ref="E209:E212" si="62">+D209*0.55</f>
        <v>330</v>
      </c>
      <c r="F209" s="119">
        <f t="shared" ref="F209" si="63">+D209*0.45</f>
        <v>270</v>
      </c>
      <c r="H209" s="103"/>
      <c r="I209" s="105" t="s">
        <v>117</v>
      </c>
      <c r="J209" s="107" t="s">
        <v>96</v>
      </c>
      <c r="K209" s="135">
        <v>792</v>
      </c>
      <c r="L209" s="135">
        <v>348.48</v>
      </c>
      <c r="M209" s="119">
        <v>285.12</v>
      </c>
    </row>
    <row r="210" spans="1:13" x14ac:dyDescent="0.25">
      <c r="A210" s="103"/>
      <c r="B210" s="105"/>
      <c r="C210" s="107"/>
      <c r="D210" s="135">
        <v>0</v>
      </c>
      <c r="E210" s="135"/>
      <c r="F210" s="119"/>
      <c r="H210" s="103"/>
      <c r="I210" s="105"/>
      <c r="J210" s="107"/>
      <c r="K210" s="135">
        <v>0</v>
      </c>
      <c r="L210" s="135">
        <v>0</v>
      </c>
      <c r="M210" s="119">
        <v>0</v>
      </c>
    </row>
    <row r="211" spans="1:13" x14ac:dyDescent="0.25">
      <c r="A211" s="103"/>
      <c r="B211" s="105"/>
      <c r="C211" s="107"/>
      <c r="D211" s="135">
        <v>0</v>
      </c>
      <c r="E211" s="135"/>
      <c r="F211" s="119"/>
      <c r="H211" s="103"/>
      <c r="I211" s="105"/>
      <c r="J211" s="107"/>
      <c r="K211" s="135">
        <v>0</v>
      </c>
      <c r="L211" s="135">
        <v>0</v>
      </c>
      <c r="M211" s="119">
        <v>0</v>
      </c>
    </row>
    <row r="212" spans="1:13" ht="15" customHeight="1" x14ac:dyDescent="0.25">
      <c r="A212" s="103"/>
      <c r="B212" s="105" t="s">
        <v>112</v>
      </c>
      <c r="C212" s="107" t="s">
        <v>121</v>
      </c>
      <c r="D212" s="135">
        <v>792</v>
      </c>
      <c r="E212" s="135">
        <f t="shared" si="62"/>
        <v>435.6</v>
      </c>
      <c r="F212" s="119">
        <f t="shared" ref="F212" si="64">+D212*0.45</f>
        <v>356.40000000000003</v>
      </c>
      <c r="H212" s="103"/>
      <c r="I212" s="105" t="s">
        <v>118</v>
      </c>
      <c r="J212" s="107" t="s">
        <v>96</v>
      </c>
      <c r="K212" s="135">
        <v>600</v>
      </c>
      <c r="L212" s="135">
        <v>264</v>
      </c>
      <c r="M212" s="119">
        <v>216</v>
      </c>
    </row>
    <row r="213" spans="1:13" x14ac:dyDescent="0.25">
      <c r="A213" s="103"/>
      <c r="B213" s="105"/>
      <c r="C213" s="107"/>
      <c r="D213" s="135">
        <v>0</v>
      </c>
      <c r="E213" s="135"/>
      <c r="F213" s="119"/>
      <c r="H213" s="103"/>
      <c r="I213" s="105"/>
      <c r="J213" s="107"/>
      <c r="K213" s="135">
        <v>0</v>
      </c>
      <c r="L213" s="135">
        <v>0</v>
      </c>
      <c r="M213" s="119">
        <v>0</v>
      </c>
    </row>
    <row r="214" spans="1:13" x14ac:dyDescent="0.25">
      <c r="A214" s="103"/>
      <c r="B214" s="105"/>
      <c r="C214" s="107"/>
      <c r="D214" s="135">
        <v>0</v>
      </c>
      <c r="E214" s="135"/>
      <c r="F214" s="119"/>
      <c r="H214" s="103"/>
      <c r="I214" s="105"/>
      <c r="J214" s="107"/>
      <c r="K214" s="135">
        <v>0</v>
      </c>
      <c r="L214" s="135">
        <v>0</v>
      </c>
      <c r="M214" s="119">
        <v>0</v>
      </c>
    </row>
    <row r="215" spans="1:13" x14ac:dyDescent="0.25">
      <c r="A215" s="103"/>
      <c r="B215" s="105" t="s">
        <v>113</v>
      </c>
      <c r="C215" s="107" t="s">
        <v>121</v>
      </c>
      <c r="D215" s="135">
        <v>600</v>
      </c>
      <c r="E215" s="135">
        <f t="shared" ref="E215:E218" si="65">+D215*0.55</f>
        <v>330</v>
      </c>
      <c r="F215" s="119">
        <f t="shared" ref="F215" si="66">+D215*0.45</f>
        <v>270</v>
      </c>
      <c r="H215" s="103"/>
      <c r="I215" s="105" t="s">
        <v>119</v>
      </c>
      <c r="J215" s="107" t="s">
        <v>96</v>
      </c>
      <c r="K215" s="135">
        <v>792</v>
      </c>
      <c r="L215" s="135">
        <v>348.48</v>
      </c>
      <c r="M215" s="119">
        <v>285.12</v>
      </c>
    </row>
    <row r="216" spans="1:13" x14ac:dyDescent="0.25">
      <c r="A216" s="103"/>
      <c r="B216" s="105"/>
      <c r="C216" s="107"/>
      <c r="D216" s="135">
        <v>0</v>
      </c>
      <c r="E216" s="135"/>
      <c r="F216" s="119"/>
      <c r="H216" s="103"/>
      <c r="I216" s="105"/>
      <c r="J216" s="107"/>
      <c r="K216" s="135">
        <v>0</v>
      </c>
      <c r="L216" s="135">
        <v>0</v>
      </c>
      <c r="M216" s="119">
        <v>0</v>
      </c>
    </row>
    <row r="217" spans="1:13" x14ac:dyDescent="0.25">
      <c r="A217" s="103"/>
      <c r="B217" s="105"/>
      <c r="C217" s="107"/>
      <c r="D217" s="135">
        <v>0</v>
      </c>
      <c r="E217" s="135"/>
      <c r="F217" s="119"/>
      <c r="H217" s="103"/>
      <c r="I217" s="105"/>
      <c r="J217" s="107"/>
      <c r="K217" s="135">
        <v>0</v>
      </c>
      <c r="L217" s="135">
        <v>0</v>
      </c>
      <c r="M217" s="119">
        <v>0</v>
      </c>
    </row>
    <row r="218" spans="1:13" x14ac:dyDescent="0.25">
      <c r="A218" s="103"/>
      <c r="B218" s="105" t="s">
        <v>114</v>
      </c>
      <c r="C218" s="107" t="s">
        <v>121</v>
      </c>
      <c r="D218" s="135">
        <v>1380</v>
      </c>
      <c r="E218" s="135">
        <f t="shared" si="65"/>
        <v>759.00000000000011</v>
      </c>
      <c r="F218" s="119">
        <f t="shared" ref="F218" si="67">+D218*0.45</f>
        <v>621</v>
      </c>
      <c r="H218" s="103"/>
      <c r="I218" s="105" t="s">
        <v>120</v>
      </c>
      <c r="J218" s="107" t="s">
        <v>96</v>
      </c>
      <c r="K218" s="135">
        <v>600</v>
      </c>
      <c r="L218" s="135">
        <v>264</v>
      </c>
      <c r="M218" s="119">
        <v>216</v>
      </c>
    </row>
    <row r="219" spans="1:13" x14ac:dyDescent="0.25">
      <c r="A219" s="103"/>
      <c r="B219" s="105"/>
      <c r="C219" s="107"/>
      <c r="D219" s="135">
        <v>0</v>
      </c>
      <c r="E219" s="135"/>
      <c r="F219" s="119"/>
      <c r="H219" s="103"/>
      <c r="I219" s="105"/>
      <c r="J219" s="107"/>
      <c r="K219" s="135">
        <v>0</v>
      </c>
      <c r="L219" s="135">
        <v>0</v>
      </c>
      <c r="M219" s="119">
        <v>0</v>
      </c>
    </row>
    <row r="220" spans="1:13" ht="15.75" thickBot="1" x14ac:dyDescent="0.3">
      <c r="A220" s="104"/>
      <c r="B220" s="106"/>
      <c r="C220" s="108"/>
      <c r="D220" s="136">
        <v>0</v>
      </c>
      <c r="E220" s="136"/>
      <c r="F220" s="137"/>
      <c r="H220" s="104"/>
      <c r="I220" s="106"/>
      <c r="J220" s="108"/>
      <c r="K220" s="136">
        <v>0</v>
      </c>
      <c r="L220" s="136">
        <v>0</v>
      </c>
      <c r="M220" s="137">
        <v>0</v>
      </c>
    </row>
    <row r="222" spans="1:13" ht="15.75" thickBot="1" x14ac:dyDescent="0.3">
      <c r="A222" s="1" t="s">
        <v>132</v>
      </c>
      <c r="H222" s="1" t="s">
        <v>136</v>
      </c>
    </row>
    <row r="223" spans="1:13" x14ac:dyDescent="0.25">
      <c r="A223" s="113"/>
      <c r="B223" s="114" t="s">
        <v>123</v>
      </c>
      <c r="C223" s="115" t="s">
        <v>128</v>
      </c>
      <c r="D223" s="140">
        <v>420</v>
      </c>
      <c r="E223" s="140">
        <f>+D223*0.55</f>
        <v>231.00000000000003</v>
      </c>
      <c r="F223" s="118">
        <f>+D223*0.45</f>
        <v>189</v>
      </c>
      <c r="H223" s="113"/>
      <c r="I223" s="114" t="s">
        <v>134</v>
      </c>
      <c r="J223" s="115" t="s">
        <v>135</v>
      </c>
      <c r="K223" s="140">
        <v>1740</v>
      </c>
      <c r="L223" s="140">
        <f>+K223*0.55</f>
        <v>957.00000000000011</v>
      </c>
      <c r="M223" s="118">
        <f>+K223*0.45</f>
        <v>783</v>
      </c>
    </row>
    <row r="224" spans="1:13" x14ac:dyDescent="0.25">
      <c r="A224" s="103"/>
      <c r="B224" s="105"/>
      <c r="C224" s="107"/>
      <c r="D224" s="135">
        <v>0</v>
      </c>
      <c r="E224" s="135"/>
      <c r="F224" s="119"/>
      <c r="H224" s="103"/>
      <c r="I224" s="105"/>
      <c r="J224" s="107"/>
      <c r="K224" s="135">
        <v>0</v>
      </c>
      <c r="L224" s="135"/>
      <c r="M224" s="119"/>
    </row>
    <row r="225" spans="1:16" x14ac:dyDescent="0.25">
      <c r="A225" s="103"/>
      <c r="B225" s="105"/>
      <c r="C225" s="107"/>
      <c r="D225" s="135">
        <v>0</v>
      </c>
      <c r="E225" s="135"/>
      <c r="F225" s="119"/>
      <c r="H225" s="103"/>
      <c r="I225" s="105"/>
      <c r="J225" s="107"/>
      <c r="K225" s="135">
        <v>0</v>
      </c>
      <c r="L225" s="135"/>
      <c r="M225" s="119"/>
    </row>
    <row r="226" spans="1:16" ht="15" customHeight="1" x14ac:dyDescent="0.25">
      <c r="A226" s="103"/>
      <c r="B226" s="105" t="s">
        <v>124</v>
      </c>
      <c r="C226" s="107" t="s">
        <v>128</v>
      </c>
      <c r="D226" s="135">
        <v>420</v>
      </c>
      <c r="E226" s="135">
        <f t="shared" ref="E226" si="68">+D226*0.55</f>
        <v>231.00000000000003</v>
      </c>
      <c r="F226" s="119">
        <f t="shared" ref="F226" si="69">+D226*0.45</f>
        <v>189</v>
      </c>
      <c r="H226" s="103"/>
      <c r="I226" s="105" t="s">
        <v>133</v>
      </c>
      <c r="J226" s="107" t="s">
        <v>96</v>
      </c>
      <c r="K226" s="135">
        <v>1740</v>
      </c>
      <c r="L226" s="135">
        <f t="shared" ref="L226" si="70">+K226*0.55</f>
        <v>957.00000000000011</v>
      </c>
      <c r="M226" s="119">
        <f t="shared" ref="M226" si="71">+K226*0.45</f>
        <v>783</v>
      </c>
    </row>
    <row r="227" spans="1:16" x14ac:dyDescent="0.25">
      <c r="A227" s="103"/>
      <c r="B227" s="105"/>
      <c r="C227" s="107"/>
      <c r="D227" s="135">
        <v>0</v>
      </c>
      <c r="E227" s="135"/>
      <c r="F227" s="119"/>
      <c r="H227" s="103"/>
      <c r="I227" s="105"/>
      <c r="J227" s="107"/>
      <c r="K227" s="135">
        <v>0</v>
      </c>
      <c r="L227" s="135"/>
      <c r="M227" s="119"/>
    </row>
    <row r="228" spans="1:16" x14ac:dyDescent="0.25">
      <c r="A228" s="103"/>
      <c r="B228" s="105"/>
      <c r="C228" s="107"/>
      <c r="D228" s="135">
        <v>0</v>
      </c>
      <c r="E228" s="135"/>
      <c r="F228" s="119"/>
      <c r="H228" s="103"/>
      <c r="I228" s="105"/>
      <c r="J228" s="107"/>
      <c r="K228" s="135">
        <v>0</v>
      </c>
      <c r="L228" s="135"/>
      <c r="M228" s="119"/>
    </row>
    <row r="229" spans="1:16" ht="15" customHeight="1" x14ac:dyDescent="0.25">
      <c r="A229" s="103"/>
      <c r="B229" s="105" t="s">
        <v>125</v>
      </c>
      <c r="C229" s="107" t="s">
        <v>128</v>
      </c>
      <c r="D229" s="135">
        <v>420</v>
      </c>
      <c r="E229" s="135">
        <f t="shared" ref="E229" si="72">+D229*0.55</f>
        <v>231.00000000000003</v>
      </c>
      <c r="F229" s="119">
        <f t="shared" ref="F229" si="73">+D229*0.45</f>
        <v>189</v>
      </c>
      <c r="H229" s="103"/>
      <c r="I229" s="105" t="s">
        <v>137</v>
      </c>
      <c r="J229" s="107" t="s">
        <v>96</v>
      </c>
      <c r="K229" s="135">
        <v>1740</v>
      </c>
      <c r="L229" s="135">
        <f t="shared" ref="L229" si="74">+K229*0.55</f>
        <v>957.00000000000011</v>
      </c>
      <c r="M229" s="119">
        <f t="shared" ref="M229" si="75">+K229*0.45</f>
        <v>783</v>
      </c>
    </row>
    <row r="230" spans="1:16" x14ac:dyDescent="0.25">
      <c r="A230" s="103"/>
      <c r="B230" s="105"/>
      <c r="C230" s="107"/>
      <c r="D230" s="135">
        <v>0</v>
      </c>
      <c r="E230" s="135"/>
      <c r="F230" s="119"/>
      <c r="H230" s="103"/>
      <c r="I230" s="105"/>
      <c r="J230" s="107"/>
      <c r="K230" s="135">
        <v>0</v>
      </c>
      <c r="L230" s="135"/>
      <c r="M230" s="119"/>
    </row>
    <row r="231" spans="1:16" x14ac:dyDescent="0.25">
      <c r="A231" s="103"/>
      <c r="B231" s="105"/>
      <c r="C231" s="107"/>
      <c r="D231" s="135">
        <v>0</v>
      </c>
      <c r="E231" s="135"/>
      <c r="F231" s="119"/>
      <c r="H231" s="103"/>
      <c r="I231" s="105"/>
      <c r="J231" s="107"/>
      <c r="K231" s="135">
        <v>0</v>
      </c>
      <c r="L231" s="135"/>
      <c r="M231" s="119"/>
    </row>
    <row r="232" spans="1:16" ht="15" customHeight="1" x14ac:dyDescent="0.25">
      <c r="A232" s="103"/>
      <c r="B232" s="105" t="s">
        <v>126</v>
      </c>
      <c r="C232" s="107" t="s">
        <v>128</v>
      </c>
      <c r="D232" s="135">
        <v>420</v>
      </c>
      <c r="E232" s="135">
        <f t="shared" ref="E232" si="76">+D232*0.55</f>
        <v>231.00000000000003</v>
      </c>
      <c r="F232" s="119">
        <f t="shared" ref="F232" si="77">+D232*0.45</f>
        <v>189</v>
      </c>
      <c r="H232" s="103"/>
      <c r="I232" s="105" t="s">
        <v>138</v>
      </c>
      <c r="J232" s="107" t="s">
        <v>96</v>
      </c>
      <c r="K232" s="135">
        <v>1740</v>
      </c>
      <c r="L232" s="135">
        <f t="shared" ref="L232" si="78">+K232*0.55</f>
        <v>957.00000000000011</v>
      </c>
      <c r="M232" s="119">
        <f t="shared" ref="M232" si="79">+K232*0.45</f>
        <v>783</v>
      </c>
    </row>
    <row r="233" spans="1:16" x14ac:dyDescent="0.25">
      <c r="A233" s="103"/>
      <c r="B233" s="105"/>
      <c r="C233" s="107"/>
      <c r="D233" s="135">
        <v>0</v>
      </c>
      <c r="E233" s="135"/>
      <c r="F233" s="119"/>
      <c r="H233" s="103"/>
      <c r="I233" s="105"/>
      <c r="J233" s="107"/>
      <c r="K233" s="135">
        <v>0</v>
      </c>
      <c r="L233" s="135"/>
      <c r="M233" s="119"/>
    </row>
    <row r="234" spans="1:16" x14ac:dyDescent="0.25">
      <c r="A234" s="103"/>
      <c r="B234" s="105"/>
      <c r="C234" s="107"/>
      <c r="D234" s="135">
        <v>0</v>
      </c>
      <c r="E234" s="135"/>
      <c r="F234" s="119"/>
      <c r="H234" s="103"/>
      <c r="I234" s="105"/>
      <c r="J234" s="107"/>
      <c r="K234" s="135">
        <v>0</v>
      </c>
      <c r="L234" s="135"/>
      <c r="M234" s="119"/>
    </row>
    <row r="235" spans="1:16" ht="15" customHeight="1" x14ac:dyDescent="0.25">
      <c r="A235" s="103"/>
      <c r="B235" s="105" t="s">
        <v>127</v>
      </c>
      <c r="C235" s="107" t="s">
        <v>128</v>
      </c>
      <c r="D235" s="135">
        <v>840</v>
      </c>
      <c r="E235" s="135">
        <f t="shared" ref="E235" si="80">+D235*0.55</f>
        <v>462.00000000000006</v>
      </c>
      <c r="F235" s="119">
        <f t="shared" ref="F235" si="81">+D235*0.45</f>
        <v>378</v>
      </c>
      <c r="H235" s="103"/>
      <c r="I235" s="105" t="s">
        <v>139</v>
      </c>
      <c r="J235" s="107" t="s">
        <v>140</v>
      </c>
      <c r="K235" s="135">
        <v>1800</v>
      </c>
      <c r="L235" s="135">
        <f t="shared" ref="L235" si="82">+K235*0.55</f>
        <v>990.00000000000011</v>
      </c>
      <c r="M235" s="119">
        <f t="shared" ref="M235" si="83">+K235*0.45</f>
        <v>810</v>
      </c>
    </row>
    <row r="236" spans="1:16" x14ac:dyDescent="0.25">
      <c r="A236" s="103"/>
      <c r="B236" s="105"/>
      <c r="C236" s="107"/>
      <c r="D236" s="135">
        <v>0</v>
      </c>
      <c r="E236" s="135"/>
      <c r="F236" s="119"/>
      <c r="H236" s="103"/>
      <c r="I236" s="105"/>
      <c r="J236" s="107"/>
      <c r="K236" s="135">
        <v>0</v>
      </c>
      <c r="L236" s="135"/>
      <c r="M236" s="119"/>
      <c r="P236" s="57">
        <v>60</v>
      </c>
    </row>
    <row r="237" spans="1:16" x14ac:dyDescent="0.25">
      <c r="A237" s="103"/>
      <c r="B237" s="105"/>
      <c r="C237" s="107"/>
      <c r="D237" s="135">
        <v>0</v>
      </c>
      <c r="E237" s="135"/>
      <c r="F237" s="119"/>
      <c r="H237" s="103"/>
      <c r="I237" s="105"/>
      <c r="J237" s="107"/>
      <c r="K237" s="135">
        <v>0</v>
      </c>
      <c r="L237" s="135"/>
      <c r="M237" s="119"/>
    </row>
    <row r="238" spans="1:16" ht="15" customHeight="1" x14ac:dyDescent="0.25">
      <c r="A238" s="103"/>
      <c r="B238" s="105" t="s">
        <v>129</v>
      </c>
      <c r="C238" s="107" t="s">
        <v>128</v>
      </c>
      <c r="D238" s="135">
        <v>840</v>
      </c>
      <c r="E238" s="135">
        <f t="shared" ref="E238" si="84">+D238*0.55</f>
        <v>462.00000000000006</v>
      </c>
      <c r="F238" s="119">
        <f t="shared" ref="F238" si="85">+D238*0.45</f>
        <v>378</v>
      </c>
      <c r="H238" s="120"/>
      <c r="I238" s="122" t="s">
        <v>141</v>
      </c>
      <c r="J238" s="124" t="s">
        <v>2</v>
      </c>
      <c r="K238" s="126">
        <v>3000</v>
      </c>
      <c r="L238" s="126">
        <f t="shared" ref="L238" si="86">+K238*0.55</f>
        <v>1650.0000000000002</v>
      </c>
      <c r="M238" s="128">
        <f t="shared" ref="M238" si="87">+K238*0.45</f>
        <v>1350</v>
      </c>
    </row>
    <row r="239" spans="1:16" x14ac:dyDescent="0.25">
      <c r="A239" s="103"/>
      <c r="B239" s="105"/>
      <c r="C239" s="107"/>
      <c r="D239" s="135">
        <v>0</v>
      </c>
      <c r="E239" s="135"/>
      <c r="F239" s="119"/>
      <c r="H239" s="120"/>
      <c r="I239" s="122"/>
      <c r="J239" s="124"/>
      <c r="K239" s="126">
        <v>0</v>
      </c>
      <c r="L239" s="126"/>
      <c r="M239" s="128"/>
    </row>
    <row r="240" spans="1:16" x14ac:dyDescent="0.25">
      <c r="A240" s="103"/>
      <c r="B240" s="105"/>
      <c r="C240" s="107"/>
      <c r="D240" s="135">
        <v>0</v>
      </c>
      <c r="E240" s="135"/>
      <c r="F240" s="119"/>
      <c r="H240" s="120"/>
      <c r="I240" s="122"/>
      <c r="J240" s="124"/>
      <c r="K240" s="126">
        <v>0</v>
      </c>
      <c r="L240" s="126"/>
      <c r="M240" s="128"/>
    </row>
    <row r="241" spans="1:13" ht="15" customHeight="1" x14ac:dyDescent="0.25">
      <c r="A241" s="103"/>
      <c r="B241" s="105" t="s">
        <v>130</v>
      </c>
      <c r="C241" s="107" t="s">
        <v>128</v>
      </c>
      <c r="D241" s="135">
        <v>840</v>
      </c>
      <c r="E241" s="135">
        <f t="shared" ref="E241" si="88">+D241*0.55</f>
        <v>462.00000000000006</v>
      </c>
      <c r="F241" s="119">
        <f t="shared" ref="F241" si="89">+D241*0.45</f>
        <v>378</v>
      </c>
      <c r="H241" s="120"/>
      <c r="I241" s="122" t="s">
        <v>142</v>
      </c>
      <c r="J241" s="124" t="s">
        <v>1</v>
      </c>
      <c r="K241" s="126">
        <v>3000</v>
      </c>
      <c r="L241" s="126">
        <f t="shared" ref="L241" si="90">+K241*0.55</f>
        <v>1650.0000000000002</v>
      </c>
      <c r="M241" s="128">
        <f t="shared" ref="M241" si="91">+K241*0.45</f>
        <v>1350</v>
      </c>
    </row>
    <row r="242" spans="1:13" x14ac:dyDescent="0.25">
      <c r="A242" s="103"/>
      <c r="B242" s="105"/>
      <c r="C242" s="107"/>
      <c r="D242" s="135">
        <v>0</v>
      </c>
      <c r="E242" s="135"/>
      <c r="F242" s="119"/>
      <c r="H242" s="120"/>
      <c r="I242" s="122"/>
      <c r="J242" s="124"/>
      <c r="K242" s="126">
        <v>0</v>
      </c>
      <c r="L242" s="126"/>
      <c r="M242" s="128"/>
    </row>
    <row r="243" spans="1:13" x14ac:dyDescent="0.25">
      <c r="A243" s="103"/>
      <c r="B243" s="105"/>
      <c r="C243" s="107"/>
      <c r="D243" s="135">
        <v>0</v>
      </c>
      <c r="E243" s="135"/>
      <c r="F243" s="119"/>
      <c r="H243" s="120"/>
      <c r="I243" s="122"/>
      <c r="J243" s="124"/>
      <c r="K243" s="126">
        <v>0</v>
      </c>
      <c r="L243" s="126"/>
      <c r="M243" s="128"/>
    </row>
    <row r="244" spans="1:13" ht="15" customHeight="1" x14ac:dyDescent="0.25">
      <c r="A244" s="103"/>
      <c r="B244" s="105" t="s">
        <v>131</v>
      </c>
      <c r="C244" s="107" t="s">
        <v>128</v>
      </c>
      <c r="D244" s="135">
        <v>420</v>
      </c>
      <c r="E244" s="135">
        <f t="shared" ref="E244" si="92">+D244*0.55</f>
        <v>231.00000000000003</v>
      </c>
      <c r="F244" s="119">
        <f t="shared" ref="F244" si="93">+D244*0.45</f>
        <v>189</v>
      </c>
      <c r="H244" s="120"/>
      <c r="I244" s="122" t="s">
        <v>143</v>
      </c>
      <c r="J244" s="124" t="s">
        <v>2</v>
      </c>
      <c r="K244" s="126">
        <v>3000</v>
      </c>
      <c r="L244" s="126">
        <f t="shared" ref="L244" si="94">+K244*0.55</f>
        <v>1650.0000000000002</v>
      </c>
      <c r="M244" s="128">
        <f t="shared" ref="M244" si="95">+K244*0.45</f>
        <v>1350</v>
      </c>
    </row>
    <row r="245" spans="1:13" x14ac:dyDescent="0.25">
      <c r="A245" s="103"/>
      <c r="B245" s="105"/>
      <c r="C245" s="107"/>
      <c r="D245" s="135">
        <v>0</v>
      </c>
      <c r="E245" s="135"/>
      <c r="F245" s="119"/>
      <c r="H245" s="120"/>
      <c r="I245" s="122"/>
      <c r="J245" s="124"/>
      <c r="K245" s="126">
        <v>0</v>
      </c>
      <c r="L245" s="126"/>
      <c r="M245" s="128"/>
    </row>
    <row r="246" spans="1:13" ht="15.75" thickBot="1" x14ac:dyDescent="0.3">
      <c r="A246" s="104"/>
      <c r="B246" s="106"/>
      <c r="C246" s="108"/>
      <c r="D246" s="136">
        <v>0</v>
      </c>
      <c r="E246" s="136"/>
      <c r="F246" s="137"/>
      <c r="H246" s="120"/>
      <c r="I246" s="122"/>
      <c r="J246" s="124"/>
      <c r="K246" s="126">
        <v>0</v>
      </c>
      <c r="L246" s="126"/>
      <c r="M246" s="128"/>
    </row>
    <row r="247" spans="1:13" ht="15.75" thickBot="1" x14ac:dyDescent="0.3">
      <c r="A247" s="74" t="s">
        <v>248</v>
      </c>
      <c r="B247" s="75"/>
      <c r="C247" s="76"/>
      <c r="D247" s="77"/>
      <c r="E247" s="77"/>
      <c r="F247" s="77"/>
      <c r="H247" s="120"/>
      <c r="I247" s="122" t="s">
        <v>249</v>
      </c>
      <c r="J247" s="124" t="s">
        <v>158</v>
      </c>
      <c r="K247" s="126">
        <v>1500</v>
      </c>
      <c r="L247" s="126">
        <f t="shared" ref="L247" si="96">+K247*0.55</f>
        <v>825.00000000000011</v>
      </c>
      <c r="M247" s="128">
        <f t="shared" ref="M247" si="97">+K247*0.45</f>
        <v>675</v>
      </c>
    </row>
    <row r="248" spans="1:13" x14ac:dyDescent="0.25">
      <c r="A248" s="130"/>
      <c r="B248" s="131" t="s">
        <v>246</v>
      </c>
      <c r="C248" s="132" t="s">
        <v>242</v>
      </c>
      <c r="D248" s="133">
        <v>1320</v>
      </c>
      <c r="E248" s="133">
        <v>1002</v>
      </c>
      <c r="F248" s="134">
        <v>780</v>
      </c>
      <c r="H248" s="120"/>
      <c r="I248" s="122"/>
      <c r="J248" s="124"/>
      <c r="K248" s="126">
        <v>0</v>
      </c>
      <c r="L248" s="126"/>
      <c r="M248" s="128"/>
    </row>
    <row r="249" spans="1:13" ht="15.75" thickBot="1" x14ac:dyDescent="0.3">
      <c r="A249" s="120"/>
      <c r="B249" s="122"/>
      <c r="C249" s="124"/>
      <c r="D249" s="126">
        <v>0</v>
      </c>
      <c r="E249" s="126">
        <v>0</v>
      </c>
      <c r="F249" s="128">
        <v>0</v>
      </c>
      <c r="H249" s="121"/>
      <c r="I249" s="123"/>
      <c r="J249" s="125"/>
      <c r="K249" s="127">
        <v>0</v>
      </c>
      <c r="L249" s="127"/>
      <c r="M249" s="129"/>
    </row>
    <row r="250" spans="1:13" x14ac:dyDescent="0.25">
      <c r="A250" s="120"/>
      <c r="B250" s="122"/>
      <c r="C250" s="124"/>
      <c r="D250" s="126">
        <v>0</v>
      </c>
      <c r="E250" s="126">
        <v>0</v>
      </c>
      <c r="F250" s="128">
        <v>0</v>
      </c>
    </row>
    <row r="251" spans="1:13" x14ac:dyDescent="0.25">
      <c r="A251" s="120"/>
      <c r="B251" s="122" t="s">
        <v>247</v>
      </c>
      <c r="C251" s="124" t="s">
        <v>242</v>
      </c>
      <c r="D251" s="126">
        <v>1080</v>
      </c>
      <c r="E251" s="126">
        <v>1002</v>
      </c>
      <c r="F251" s="128">
        <v>780</v>
      </c>
    </row>
    <row r="252" spans="1:13" x14ac:dyDescent="0.25">
      <c r="A252" s="120"/>
      <c r="B252" s="122"/>
      <c r="C252" s="124"/>
      <c r="D252" s="126">
        <v>0</v>
      </c>
      <c r="E252" s="126">
        <v>0</v>
      </c>
      <c r="F252" s="128">
        <v>0</v>
      </c>
    </row>
    <row r="253" spans="1:13" ht="15.75" thickBot="1" x14ac:dyDescent="0.3">
      <c r="A253" s="121"/>
      <c r="B253" s="123"/>
      <c r="C253" s="125"/>
      <c r="D253" s="127">
        <v>0</v>
      </c>
      <c r="E253" s="127">
        <v>0</v>
      </c>
      <c r="F253" s="129">
        <v>0</v>
      </c>
    </row>
    <row r="254" spans="1:13" x14ac:dyDescent="0.25">
      <c r="A254" t="s">
        <v>144</v>
      </c>
      <c r="H254" t="s">
        <v>146</v>
      </c>
    </row>
    <row r="255" spans="1:13" x14ac:dyDescent="0.25">
      <c r="A255" t="s">
        <v>145</v>
      </c>
    </row>
    <row r="256" spans="1:13" ht="21" x14ac:dyDescent="0.35">
      <c r="B256" s="39" t="s">
        <v>206</v>
      </c>
    </row>
    <row r="257" spans="1:13" ht="69.75" customHeight="1" x14ac:dyDescent="0.25">
      <c r="A257" s="235" t="s">
        <v>150</v>
      </c>
      <c r="B257" s="235"/>
      <c r="C257" s="235"/>
      <c r="D257" s="235"/>
      <c r="E257" s="235"/>
      <c r="F257" s="235"/>
      <c r="G257" s="235"/>
      <c r="H257" s="235"/>
      <c r="I257" s="235"/>
      <c r="J257" s="235"/>
      <c r="K257" s="235"/>
      <c r="L257" s="235"/>
      <c r="M257" s="235"/>
    </row>
    <row r="258" spans="1:13" x14ac:dyDescent="0.25">
      <c r="A258" s="1" t="s">
        <v>151</v>
      </c>
    </row>
    <row r="259" spans="1:13" x14ac:dyDescent="0.25">
      <c r="A259" s="1"/>
    </row>
    <row r="260" spans="1:13" ht="15.75" thickBot="1" x14ac:dyDescent="0.3">
      <c r="A260" s="19" t="s">
        <v>4</v>
      </c>
      <c r="B260" s="19" t="s">
        <v>5</v>
      </c>
      <c r="C260" s="21" t="s">
        <v>256</v>
      </c>
      <c r="D260" s="19" t="s">
        <v>7</v>
      </c>
      <c r="E260" s="19" t="s">
        <v>8</v>
      </c>
      <c r="F260" s="19" t="s">
        <v>9</v>
      </c>
      <c r="H260" s="19" t="s">
        <v>4</v>
      </c>
      <c r="I260" s="19" t="s">
        <v>5</v>
      </c>
      <c r="J260" s="21" t="s">
        <v>256</v>
      </c>
      <c r="K260" s="19" t="s">
        <v>7</v>
      </c>
      <c r="L260" s="19" t="s">
        <v>8</v>
      </c>
      <c r="M260" s="19" t="s">
        <v>9</v>
      </c>
    </row>
    <row r="261" spans="1:13" x14ac:dyDescent="0.25">
      <c r="A261" s="161"/>
      <c r="B261" s="217" t="s">
        <v>147</v>
      </c>
      <c r="C261" s="173" t="s">
        <v>259</v>
      </c>
      <c r="D261" s="200">
        <v>12000</v>
      </c>
      <c r="E261" s="200">
        <v>8500</v>
      </c>
      <c r="F261" s="203">
        <v>7000</v>
      </c>
      <c r="H261" s="161"/>
      <c r="I261" s="217" t="s">
        <v>149</v>
      </c>
      <c r="J261" s="173" t="s">
        <v>259</v>
      </c>
      <c r="K261" s="200">
        <v>20000</v>
      </c>
      <c r="L261" s="200">
        <v>16000</v>
      </c>
      <c r="M261" s="203">
        <v>13000</v>
      </c>
    </row>
    <row r="262" spans="1:13" x14ac:dyDescent="0.25">
      <c r="A262" s="162"/>
      <c r="B262" s="218"/>
      <c r="C262" s="174"/>
      <c r="D262" s="201"/>
      <c r="E262" s="201"/>
      <c r="F262" s="204"/>
      <c r="H262" s="162"/>
      <c r="I262" s="218"/>
      <c r="J262" s="174"/>
      <c r="K262" s="201"/>
      <c r="L262" s="201"/>
      <c r="M262" s="204"/>
    </row>
    <row r="263" spans="1:13" x14ac:dyDescent="0.25">
      <c r="A263" s="162"/>
      <c r="B263" s="218"/>
      <c r="C263" s="174"/>
      <c r="D263" s="201"/>
      <c r="E263" s="201"/>
      <c r="F263" s="204"/>
      <c r="H263" s="162"/>
      <c r="I263" s="218"/>
      <c r="J263" s="174"/>
      <c r="K263" s="201"/>
      <c r="L263" s="201"/>
      <c r="M263" s="204"/>
    </row>
    <row r="264" spans="1:13" x14ac:dyDescent="0.25">
      <c r="A264" s="162"/>
      <c r="B264" s="218"/>
      <c r="C264" s="174"/>
      <c r="D264" s="201"/>
      <c r="E264" s="201"/>
      <c r="F264" s="204"/>
      <c r="H264" s="162"/>
      <c r="I264" s="218"/>
      <c r="J264" s="174"/>
      <c r="K264" s="201"/>
      <c r="L264" s="201"/>
      <c r="M264" s="204"/>
    </row>
    <row r="265" spans="1:13" ht="15.75" thickBot="1" x14ac:dyDescent="0.3">
      <c r="A265" s="163"/>
      <c r="B265" s="220"/>
      <c r="C265" s="175"/>
      <c r="D265" s="202"/>
      <c r="E265" s="202"/>
      <c r="F265" s="205"/>
      <c r="H265" s="163"/>
      <c r="I265" s="220"/>
      <c r="J265" s="175"/>
      <c r="K265" s="202"/>
      <c r="L265" s="202"/>
      <c r="M265" s="205"/>
    </row>
    <row r="266" spans="1:13" x14ac:dyDescent="0.25">
      <c r="A266" s="138" t="s">
        <v>152</v>
      </c>
      <c r="B266" s="227"/>
      <c r="C266" s="227"/>
      <c r="D266" s="227"/>
      <c r="E266" s="227"/>
      <c r="H266" s="138" t="s">
        <v>153</v>
      </c>
      <c r="I266" s="138"/>
      <c r="J266" s="138"/>
      <c r="K266" s="138"/>
      <c r="L266" s="138"/>
    </row>
    <row r="267" spans="1:13" x14ac:dyDescent="0.25">
      <c r="A267" s="228"/>
      <c r="B267" s="228"/>
      <c r="C267" s="228"/>
      <c r="D267" s="228"/>
      <c r="E267" s="228"/>
      <c r="H267" s="139"/>
      <c r="I267" s="139"/>
      <c r="J267" s="139"/>
      <c r="K267" s="139"/>
      <c r="L267" s="139"/>
    </row>
    <row r="268" spans="1:13" x14ac:dyDescent="0.25">
      <c r="A268" s="228"/>
      <c r="B268" s="228"/>
      <c r="C268" s="228"/>
      <c r="D268" s="228"/>
      <c r="E268" s="228"/>
      <c r="H268" s="139"/>
      <c r="I268" s="139"/>
      <c r="J268" s="139"/>
      <c r="K268" s="139"/>
      <c r="L268" s="139"/>
    </row>
    <row r="269" spans="1:13" x14ac:dyDescent="0.25">
      <c r="A269" s="228"/>
      <c r="B269" s="228"/>
      <c r="C269" s="228"/>
      <c r="D269" s="228"/>
      <c r="E269" s="228"/>
      <c r="H269" s="139"/>
      <c r="I269" s="139"/>
      <c r="J269" s="139"/>
      <c r="K269" s="139"/>
      <c r="L269" s="139"/>
    </row>
    <row r="270" spans="1:13" x14ac:dyDescent="0.25">
      <c r="A270" s="228"/>
      <c r="B270" s="228"/>
      <c r="C270" s="228"/>
      <c r="D270" s="228"/>
      <c r="E270" s="228"/>
      <c r="H270" s="139"/>
      <c r="I270" s="139"/>
      <c r="J270" s="139"/>
      <c r="K270" s="139"/>
      <c r="L270" s="139"/>
    </row>
    <row r="271" spans="1:13" x14ac:dyDescent="0.25">
      <c r="A271" s="228"/>
      <c r="B271" s="228"/>
      <c r="C271" s="228"/>
      <c r="D271" s="228"/>
      <c r="E271" s="228"/>
      <c r="H271" s="139"/>
      <c r="I271" s="139"/>
      <c r="J271" s="139"/>
      <c r="K271" s="139"/>
      <c r="L271" s="139"/>
    </row>
    <row r="272" spans="1:13" x14ac:dyDescent="0.25">
      <c r="A272" s="228"/>
      <c r="B272" s="228"/>
      <c r="C272" s="228"/>
      <c r="D272" s="228"/>
      <c r="E272" s="228"/>
      <c r="H272" s="139"/>
      <c r="I272" s="139"/>
      <c r="J272" s="139"/>
      <c r="K272" s="139"/>
      <c r="L272" s="139"/>
    </row>
    <row r="273" spans="1:13" x14ac:dyDescent="0.25">
      <c r="A273" s="228"/>
      <c r="B273" s="228"/>
      <c r="C273" s="228"/>
      <c r="D273" s="228"/>
      <c r="E273" s="228"/>
      <c r="H273" s="139"/>
      <c r="I273" s="139"/>
      <c r="J273" s="139"/>
      <c r="K273" s="139"/>
      <c r="L273" s="139"/>
    </row>
    <row r="274" spans="1:13" x14ac:dyDescent="0.25">
      <c r="A274" s="228"/>
      <c r="B274" s="228"/>
      <c r="C274" s="228"/>
      <c r="D274" s="228"/>
      <c r="E274" s="228"/>
      <c r="H274" s="139"/>
      <c r="I274" s="139"/>
      <c r="J274" s="139"/>
      <c r="K274" s="139"/>
      <c r="L274" s="139"/>
    </row>
    <row r="275" spans="1:13" ht="15.75" thickBot="1" x14ac:dyDescent="0.3">
      <c r="A275" s="19" t="s">
        <v>4</v>
      </c>
      <c r="B275" s="19" t="s">
        <v>5</v>
      </c>
      <c r="C275" s="21" t="s">
        <v>256</v>
      </c>
      <c r="D275" s="19" t="s">
        <v>7</v>
      </c>
      <c r="E275" s="19" t="s">
        <v>8</v>
      </c>
      <c r="F275" s="19" t="s">
        <v>9</v>
      </c>
      <c r="H275" s="19" t="s">
        <v>4</v>
      </c>
      <c r="I275" s="19" t="s">
        <v>5</v>
      </c>
      <c r="J275" s="21" t="s">
        <v>256</v>
      </c>
      <c r="K275" s="19" t="s">
        <v>7</v>
      </c>
      <c r="L275" s="19" t="s">
        <v>8</v>
      </c>
      <c r="M275" s="19" t="s">
        <v>9</v>
      </c>
    </row>
    <row r="276" spans="1:13" x14ac:dyDescent="0.25">
      <c r="A276" s="161"/>
      <c r="B276" s="217" t="s">
        <v>250</v>
      </c>
      <c r="C276" s="173" t="s">
        <v>259</v>
      </c>
      <c r="D276" s="229">
        <v>13200</v>
      </c>
      <c r="E276" s="229">
        <v>9300</v>
      </c>
      <c r="F276" s="232">
        <v>7800</v>
      </c>
      <c r="H276" s="161"/>
      <c r="I276" s="217" t="s">
        <v>252</v>
      </c>
      <c r="J276" s="131" t="s">
        <v>258</v>
      </c>
      <c r="K276" s="132">
        <v>9000</v>
      </c>
      <c r="L276" s="132">
        <v>6600</v>
      </c>
      <c r="M276" s="209">
        <v>5500</v>
      </c>
    </row>
    <row r="277" spans="1:13" x14ac:dyDescent="0.25">
      <c r="A277" s="162"/>
      <c r="B277" s="218"/>
      <c r="C277" s="174"/>
      <c r="D277" s="230"/>
      <c r="E277" s="230"/>
      <c r="F277" s="233"/>
      <c r="H277" s="162"/>
      <c r="I277" s="218"/>
      <c r="J277" s="122"/>
      <c r="K277" s="124"/>
      <c r="L277" s="124"/>
      <c r="M277" s="210"/>
    </row>
    <row r="278" spans="1:13" x14ac:dyDescent="0.25">
      <c r="A278" s="162"/>
      <c r="B278" s="218"/>
      <c r="C278" s="174"/>
      <c r="D278" s="230"/>
      <c r="E278" s="230"/>
      <c r="F278" s="233"/>
      <c r="H278" s="162"/>
      <c r="I278" s="218"/>
      <c r="J278" s="122"/>
      <c r="K278" s="124"/>
      <c r="L278" s="124"/>
      <c r="M278" s="210"/>
    </row>
    <row r="279" spans="1:13" x14ac:dyDescent="0.25">
      <c r="A279" s="162"/>
      <c r="B279" s="218"/>
      <c r="C279" s="174"/>
      <c r="D279" s="230"/>
      <c r="E279" s="230"/>
      <c r="F279" s="233"/>
      <c r="H279" s="162"/>
      <c r="I279" s="218"/>
      <c r="J279" s="122"/>
      <c r="K279" s="124"/>
      <c r="L279" s="124"/>
      <c r="M279" s="210"/>
    </row>
    <row r="280" spans="1:13" ht="15" customHeight="1" thickBot="1" x14ac:dyDescent="0.3">
      <c r="A280" s="163"/>
      <c r="B280" s="220"/>
      <c r="C280" s="175"/>
      <c r="D280" s="231"/>
      <c r="E280" s="231"/>
      <c r="F280" s="234"/>
      <c r="H280" s="162"/>
      <c r="I280" s="218"/>
      <c r="J280" s="122"/>
      <c r="K280" s="124"/>
      <c r="L280" s="124"/>
      <c r="M280" s="210"/>
    </row>
    <row r="281" spans="1:13" x14ac:dyDescent="0.25">
      <c r="A281" s="138" t="s">
        <v>251</v>
      </c>
      <c r="B281" s="138"/>
      <c r="C281" s="138"/>
      <c r="D281" s="138"/>
      <c r="E281" s="138"/>
      <c r="H281" s="162"/>
      <c r="I281" s="159" t="s">
        <v>253</v>
      </c>
      <c r="J281" s="124" t="s">
        <v>255</v>
      </c>
      <c r="K281" s="124">
        <v>3000</v>
      </c>
      <c r="L281" s="124">
        <v>1900</v>
      </c>
      <c r="M281" s="210">
        <v>1500</v>
      </c>
    </row>
    <row r="282" spans="1:13" x14ac:dyDescent="0.25">
      <c r="A282" s="139"/>
      <c r="B282" s="139"/>
      <c r="C282" s="139"/>
      <c r="D282" s="139"/>
      <c r="E282" s="139"/>
      <c r="H282" s="162"/>
      <c r="I282" s="159"/>
      <c r="J282" s="124"/>
      <c r="K282" s="124"/>
      <c r="L282" s="124"/>
      <c r="M282" s="210"/>
    </row>
    <row r="283" spans="1:13" x14ac:dyDescent="0.25">
      <c r="A283" s="139"/>
      <c r="B283" s="139"/>
      <c r="C283" s="139"/>
      <c r="D283" s="139"/>
      <c r="E283" s="139"/>
      <c r="H283" s="162"/>
      <c r="I283" s="159"/>
      <c r="J283" s="124"/>
      <c r="K283" s="124"/>
      <c r="L283" s="124"/>
      <c r="M283" s="210"/>
    </row>
    <row r="284" spans="1:13" x14ac:dyDescent="0.25">
      <c r="A284" s="139"/>
      <c r="B284" s="139"/>
      <c r="C284" s="139"/>
      <c r="D284" s="139"/>
      <c r="E284" s="139"/>
      <c r="H284" s="162"/>
      <c r="I284" s="159" t="s">
        <v>254</v>
      </c>
      <c r="J284" s="124" t="s">
        <v>255</v>
      </c>
      <c r="K284" s="124">
        <v>2600</v>
      </c>
      <c r="L284" s="124">
        <v>1500</v>
      </c>
      <c r="M284" s="210">
        <v>1100</v>
      </c>
    </row>
    <row r="285" spans="1:13" x14ac:dyDescent="0.25">
      <c r="A285" s="139"/>
      <c r="B285" s="139"/>
      <c r="C285" s="139"/>
      <c r="D285" s="139"/>
      <c r="E285" s="139"/>
      <c r="H285" s="162"/>
      <c r="I285" s="159"/>
      <c r="J285" s="124"/>
      <c r="K285" s="124"/>
      <c r="L285" s="124"/>
      <c r="M285" s="210"/>
    </row>
    <row r="286" spans="1:13" x14ac:dyDescent="0.25">
      <c r="A286" s="139"/>
      <c r="B286" s="139"/>
      <c r="C286" s="139"/>
      <c r="D286" s="139"/>
      <c r="E286" s="139"/>
      <c r="H286" s="162"/>
      <c r="I286" s="159"/>
      <c r="J286" s="124"/>
      <c r="K286" s="124"/>
      <c r="L286" s="124"/>
      <c r="M286" s="210"/>
    </row>
    <row r="287" spans="1:13" x14ac:dyDescent="0.25">
      <c r="A287" s="139"/>
      <c r="B287" s="139"/>
      <c r="C287" s="139"/>
      <c r="D287" s="139"/>
      <c r="E287" s="139"/>
      <c r="H287" s="162"/>
      <c r="I287" s="159" t="s">
        <v>257</v>
      </c>
      <c r="J287" s="124" t="s">
        <v>135</v>
      </c>
      <c r="K287" s="124">
        <v>1200</v>
      </c>
      <c r="L287" s="124">
        <v>800</v>
      </c>
      <c r="M287" s="210">
        <v>800</v>
      </c>
    </row>
    <row r="288" spans="1:13" x14ac:dyDescent="0.25">
      <c r="A288" s="139"/>
      <c r="B288" s="139"/>
      <c r="C288" s="139"/>
      <c r="D288" s="139"/>
      <c r="E288" s="139"/>
      <c r="H288" s="162"/>
      <c r="I288" s="159"/>
      <c r="J288" s="124"/>
      <c r="K288" s="124"/>
      <c r="L288" s="124"/>
      <c r="M288" s="210"/>
    </row>
    <row r="289" spans="1:13" ht="15.75" thickBot="1" x14ac:dyDescent="0.3">
      <c r="A289" s="139"/>
      <c r="B289" s="139"/>
      <c r="C289" s="139"/>
      <c r="D289" s="139"/>
      <c r="E289" s="139"/>
      <c r="H289" s="163"/>
      <c r="I289" s="160"/>
      <c r="J289" s="125"/>
      <c r="K289" s="125"/>
      <c r="L289" s="125"/>
      <c r="M289" s="211"/>
    </row>
    <row r="290" spans="1:13" ht="69" customHeight="1" x14ac:dyDescent="0.25">
      <c r="A290" s="236" t="s">
        <v>157</v>
      </c>
      <c r="B290" s="236"/>
      <c r="C290" s="236"/>
      <c r="D290" s="236"/>
      <c r="E290" s="236"/>
      <c r="F290" s="236"/>
      <c r="G290" s="236"/>
      <c r="H290" s="236"/>
      <c r="I290" s="236"/>
      <c r="J290" s="236"/>
      <c r="K290" s="236"/>
      <c r="L290" s="236"/>
      <c r="M290" s="236"/>
    </row>
    <row r="291" spans="1:13" x14ac:dyDescent="0.25">
      <c r="A291" s="1" t="s">
        <v>159</v>
      </c>
      <c r="H291" s="1" t="s">
        <v>168</v>
      </c>
    </row>
    <row r="292" spans="1:13" ht="15.75" thickBot="1" x14ac:dyDescent="0.3">
      <c r="A292" s="19" t="s">
        <v>4</v>
      </c>
      <c r="B292" s="19" t="s">
        <v>5</v>
      </c>
      <c r="C292" s="21" t="s">
        <v>160</v>
      </c>
      <c r="D292" s="19" t="s">
        <v>7</v>
      </c>
      <c r="E292" s="19" t="s">
        <v>8</v>
      </c>
      <c r="F292" s="19" t="s">
        <v>9</v>
      </c>
      <c r="H292" s="19" t="s">
        <v>4</v>
      </c>
      <c r="I292" s="19" t="s">
        <v>5</v>
      </c>
      <c r="J292" s="21" t="s">
        <v>148</v>
      </c>
      <c r="K292" s="19" t="s">
        <v>7</v>
      </c>
      <c r="L292" s="19" t="s">
        <v>8</v>
      </c>
      <c r="M292" s="19" t="s">
        <v>9</v>
      </c>
    </row>
    <row r="293" spans="1:13" x14ac:dyDescent="0.25">
      <c r="A293" s="161"/>
      <c r="B293" s="158" t="s">
        <v>264</v>
      </c>
      <c r="C293" s="28" t="s">
        <v>158</v>
      </c>
      <c r="D293" s="78">
        <f>+E293*1.2</f>
        <v>780</v>
      </c>
      <c r="E293" s="79">
        <v>650</v>
      </c>
      <c r="F293" s="80">
        <v>600</v>
      </c>
      <c r="H293" s="161"/>
      <c r="I293" s="158" t="s">
        <v>167</v>
      </c>
      <c r="J293" s="164" t="s">
        <v>158</v>
      </c>
      <c r="K293" s="132">
        <v>200</v>
      </c>
      <c r="L293" s="132">
        <v>125</v>
      </c>
      <c r="M293" s="209">
        <v>125</v>
      </c>
    </row>
    <row r="294" spans="1:13" x14ac:dyDescent="0.25">
      <c r="A294" s="162"/>
      <c r="B294" s="159"/>
      <c r="C294" s="29" t="s">
        <v>2</v>
      </c>
      <c r="D294" s="81">
        <f t="shared" ref="D294:D295" si="98">+E294*1.2</f>
        <v>540</v>
      </c>
      <c r="E294" s="82">
        <v>450</v>
      </c>
      <c r="F294" s="83">
        <v>417</v>
      </c>
      <c r="H294" s="162"/>
      <c r="I294" s="159"/>
      <c r="J294" s="165"/>
      <c r="K294" s="124"/>
      <c r="L294" s="124"/>
      <c r="M294" s="210"/>
    </row>
    <row r="295" spans="1:13" ht="15.75" thickBot="1" x14ac:dyDescent="0.3">
      <c r="A295" s="163"/>
      <c r="B295" s="160"/>
      <c r="C295" s="30" t="s">
        <v>1</v>
      </c>
      <c r="D295" s="84">
        <f t="shared" si="98"/>
        <v>540</v>
      </c>
      <c r="E295" s="85">
        <v>450</v>
      </c>
      <c r="F295" s="86">
        <v>417</v>
      </c>
      <c r="H295" s="163"/>
      <c r="I295" s="160"/>
      <c r="J295" s="166"/>
      <c r="K295" s="125"/>
      <c r="L295" s="125"/>
      <c r="M295" s="211"/>
    </row>
    <row r="296" spans="1:13" x14ac:dyDescent="0.25">
      <c r="A296" t="s">
        <v>161</v>
      </c>
      <c r="H296" s="161"/>
      <c r="I296" s="158" t="s">
        <v>207</v>
      </c>
      <c r="J296" s="158" t="s">
        <v>263</v>
      </c>
      <c r="K296" s="132">
        <v>1400</v>
      </c>
      <c r="L296" s="132">
        <v>1100</v>
      </c>
      <c r="M296" s="209">
        <v>950</v>
      </c>
    </row>
    <row r="297" spans="1:13" x14ac:dyDescent="0.25">
      <c r="A297" t="s">
        <v>162</v>
      </c>
      <c r="H297" s="162"/>
      <c r="I297" s="159"/>
      <c r="J297" s="159"/>
      <c r="K297" s="124"/>
      <c r="L297" s="124"/>
      <c r="M297" s="210"/>
    </row>
    <row r="298" spans="1:13" ht="15.75" thickBot="1" x14ac:dyDescent="0.3">
      <c r="A298" t="s">
        <v>163</v>
      </c>
      <c r="H298" s="163"/>
      <c r="I298" s="160"/>
      <c r="J298" s="160"/>
      <c r="K298" s="125"/>
      <c r="L298" s="125"/>
      <c r="M298" s="211"/>
    </row>
    <row r="299" spans="1:13" x14ac:dyDescent="0.25">
      <c r="A299" t="s">
        <v>164</v>
      </c>
      <c r="H299" s="161"/>
      <c r="I299" s="158" t="s">
        <v>260</v>
      </c>
      <c r="J299" s="158" t="s">
        <v>262</v>
      </c>
      <c r="K299" s="132">
        <v>650</v>
      </c>
      <c r="L299" s="132">
        <v>550</v>
      </c>
      <c r="M299" s="209">
        <v>450</v>
      </c>
    </row>
    <row r="300" spans="1:13" x14ac:dyDescent="0.25">
      <c r="H300" s="162"/>
      <c r="I300" s="159"/>
      <c r="J300" s="159"/>
      <c r="K300" s="124"/>
      <c r="L300" s="124"/>
      <c r="M300" s="210"/>
    </row>
    <row r="301" spans="1:13" ht="15.75" thickBot="1" x14ac:dyDescent="0.3">
      <c r="A301" s="1" t="s">
        <v>165</v>
      </c>
      <c r="H301" s="163"/>
      <c r="I301" s="160"/>
      <c r="J301" s="160"/>
      <c r="K301" s="125"/>
      <c r="L301" s="125"/>
      <c r="M301" s="211"/>
    </row>
    <row r="302" spans="1:13" ht="15.75" thickBot="1" x14ac:dyDescent="0.3">
      <c r="A302" s="19" t="s">
        <v>4</v>
      </c>
      <c r="B302" s="19" t="s">
        <v>5</v>
      </c>
      <c r="C302" s="21" t="s">
        <v>148</v>
      </c>
      <c r="D302" s="19" t="s">
        <v>7</v>
      </c>
      <c r="E302" s="19" t="s">
        <v>8</v>
      </c>
      <c r="F302" s="19" t="s">
        <v>9</v>
      </c>
      <c r="H302" s="161"/>
      <c r="I302" s="158" t="s">
        <v>260</v>
      </c>
      <c r="J302" s="158" t="s">
        <v>261</v>
      </c>
      <c r="K302" s="132">
        <v>420</v>
      </c>
      <c r="L302" s="132">
        <v>310</v>
      </c>
      <c r="M302" s="209">
        <v>250</v>
      </c>
    </row>
    <row r="303" spans="1:13" x14ac:dyDescent="0.25">
      <c r="A303" s="161"/>
      <c r="B303" s="158" t="s">
        <v>166</v>
      </c>
      <c r="C303" s="164" t="s">
        <v>96</v>
      </c>
      <c r="D303" s="164">
        <v>2500</v>
      </c>
      <c r="E303" s="164">
        <v>1800</v>
      </c>
      <c r="F303" s="237">
        <v>1400</v>
      </c>
      <c r="H303" s="162"/>
      <c r="I303" s="159"/>
      <c r="J303" s="159"/>
      <c r="K303" s="124"/>
      <c r="L303" s="124"/>
      <c r="M303" s="210"/>
    </row>
    <row r="304" spans="1:13" ht="15.75" thickBot="1" x14ac:dyDescent="0.3">
      <c r="A304" s="162"/>
      <c r="B304" s="159"/>
      <c r="C304" s="165"/>
      <c r="D304" s="165"/>
      <c r="E304" s="165"/>
      <c r="F304" s="238"/>
      <c r="H304" s="163"/>
      <c r="I304" s="160"/>
      <c r="J304" s="160"/>
      <c r="K304" s="125"/>
      <c r="L304" s="125"/>
      <c r="M304" s="211"/>
    </row>
    <row r="305" spans="1:13" ht="15.75" thickBot="1" x14ac:dyDescent="0.3">
      <c r="A305" s="163"/>
      <c r="B305" s="160"/>
      <c r="C305" s="166"/>
      <c r="D305" s="166"/>
      <c r="E305" s="166"/>
      <c r="F305" s="239"/>
    </row>
    <row r="306" spans="1:13" ht="21" x14ac:dyDescent="0.35">
      <c r="B306" s="39" t="s">
        <v>206</v>
      </c>
    </row>
    <row r="307" spans="1:13" ht="68.25" customHeight="1" x14ac:dyDescent="0.25">
      <c r="A307" s="240" t="s">
        <v>169</v>
      </c>
      <c r="B307" s="240"/>
      <c r="C307" s="240"/>
      <c r="D307" s="240"/>
      <c r="E307" s="240"/>
      <c r="F307" s="240"/>
      <c r="G307" s="240"/>
      <c r="H307" s="240"/>
      <c r="I307" s="240"/>
      <c r="J307" s="240"/>
      <c r="K307" s="240"/>
      <c r="L307" s="240"/>
      <c r="M307" s="240"/>
    </row>
    <row r="308" spans="1:13" x14ac:dyDescent="0.25">
      <c r="A308" s="1" t="s">
        <v>106</v>
      </c>
    </row>
    <row r="309" spans="1:13" ht="15.75" thickBot="1" x14ac:dyDescent="0.3">
      <c r="A309" s="19" t="s">
        <v>4</v>
      </c>
      <c r="B309" s="19" t="s">
        <v>5</v>
      </c>
      <c r="C309" s="21" t="s">
        <v>148</v>
      </c>
      <c r="D309" s="19" t="s">
        <v>7</v>
      </c>
      <c r="E309" s="19" t="s">
        <v>8</v>
      </c>
      <c r="F309" s="19" t="s">
        <v>9</v>
      </c>
      <c r="H309" s="19" t="s">
        <v>4</v>
      </c>
      <c r="I309" s="19" t="s">
        <v>5</v>
      </c>
      <c r="J309" s="21" t="s">
        <v>148</v>
      </c>
      <c r="K309" s="19" t="s">
        <v>7</v>
      </c>
      <c r="L309" s="19" t="s">
        <v>8</v>
      </c>
      <c r="M309" s="19" t="s">
        <v>9</v>
      </c>
    </row>
    <row r="310" spans="1:13" x14ac:dyDescent="0.25">
      <c r="A310" s="130"/>
      <c r="B310" s="131" t="s">
        <v>170</v>
      </c>
      <c r="C310" s="132" t="s">
        <v>158</v>
      </c>
      <c r="D310" s="133">
        <v>1341.6</v>
      </c>
      <c r="E310" s="133">
        <f>+D310*0.48</f>
        <v>643.96799999999996</v>
      </c>
      <c r="F310" s="134">
        <v>480</v>
      </c>
      <c r="H310" s="130"/>
      <c r="I310" s="131" t="s">
        <v>265</v>
      </c>
      <c r="J310" s="132" t="s">
        <v>158</v>
      </c>
      <c r="K310" s="133">
        <v>7380</v>
      </c>
      <c r="L310" s="133">
        <f>+K310*0.48</f>
        <v>3542.4</v>
      </c>
      <c r="M310" s="134">
        <f>+K310*0.4</f>
        <v>2952</v>
      </c>
    </row>
    <row r="311" spans="1:13" x14ac:dyDescent="0.25">
      <c r="A311" s="120"/>
      <c r="B311" s="122"/>
      <c r="C311" s="124"/>
      <c r="D311" s="126">
        <v>0</v>
      </c>
      <c r="E311" s="126"/>
      <c r="F311" s="128"/>
      <c r="H311" s="120"/>
      <c r="I311" s="122"/>
      <c r="J311" s="124"/>
      <c r="K311" s="126">
        <v>0</v>
      </c>
      <c r="L311" s="126"/>
      <c r="M311" s="128"/>
    </row>
    <row r="312" spans="1:13" x14ac:dyDescent="0.25">
      <c r="A312" s="120"/>
      <c r="B312" s="122"/>
      <c r="C312" s="124"/>
      <c r="D312" s="126">
        <v>0</v>
      </c>
      <c r="E312" s="126"/>
      <c r="F312" s="128"/>
      <c r="H312" s="120"/>
      <c r="I312" s="122"/>
      <c r="J312" s="124"/>
      <c r="K312" s="126">
        <v>0</v>
      </c>
      <c r="L312" s="126"/>
      <c r="M312" s="128"/>
    </row>
    <row r="313" spans="1:13" ht="15" customHeight="1" x14ac:dyDescent="0.25">
      <c r="A313" s="120"/>
      <c r="B313" s="122" t="s">
        <v>171</v>
      </c>
      <c r="C313" s="124" t="s">
        <v>158</v>
      </c>
      <c r="D313" s="126">
        <v>1341.6</v>
      </c>
      <c r="E313" s="126">
        <f t="shared" ref="E313" si="99">+D313*0.48</f>
        <v>643.96799999999996</v>
      </c>
      <c r="F313" s="128">
        <v>480</v>
      </c>
      <c r="H313" s="120"/>
      <c r="I313" s="122" t="s">
        <v>266</v>
      </c>
      <c r="J313" s="124" t="s">
        <v>158</v>
      </c>
      <c r="K313" s="126">
        <v>7440</v>
      </c>
      <c r="L313" s="126">
        <f>+K313*0.48</f>
        <v>3571.2</v>
      </c>
      <c r="M313" s="128">
        <f>46*60</f>
        <v>2760</v>
      </c>
    </row>
    <row r="314" spans="1:13" x14ac:dyDescent="0.25">
      <c r="A314" s="120"/>
      <c r="B314" s="122"/>
      <c r="C314" s="124"/>
      <c r="D314" s="126">
        <v>0</v>
      </c>
      <c r="E314" s="126"/>
      <c r="F314" s="128"/>
      <c r="H314" s="120"/>
      <c r="I314" s="122"/>
      <c r="J314" s="124"/>
      <c r="K314" s="126">
        <v>0</v>
      </c>
      <c r="L314" s="126"/>
      <c r="M314" s="128"/>
    </row>
    <row r="315" spans="1:13" x14ac:dyDescent="0.25">
      <c r="A315" s="120"/>
      <c r="B315" s="122"/>
      <c r="C315" s="124"/>
      <c r="D315" s="126">
        <v>0</v>
      </c>
      <c r="E315" s="126"/>
      <c r="F315" s="128"/>
      <c r="H315" s="120"/>
      <c r="I315" s="122"/>
      <c r="J315" s="124"/>
      <c r="K315" s="126">
        <v>0</v>
      </c>
      <c r="L315" s="126"/>
      <c r="M315" s="128"/>
    </row>
    <row r="316" spans="1:13" ht="15" customHeight="1" x14ac:dyDescent="0.25">
      <c r="A316" s="120"/>
      <c r="B316" s="122" t="s">
        <v>172</v>
      </c>
      <c r="C316" s="124" t="s">
        <v>158</v>
      </c>
      <c r="D316" s="126">
        <v>1728</v>
      </c>
      <c r="E316" s="126">
        <f t="shared" ref="E316" si="100">+D316*0.48</f>
        <v>829.43999999999994</v>
      </c>
      <c r="F316" s="128">
        <f t="shared" ref="F316" si="101">+D316*0.4</f>
        <v>691.2</v>
      </c>
      <c r="H316" s="120"/>
      <c r="I316" s="122" t="s">
        <v>271</v>
      </c>
      <c r="J316" s="124" t="s">
        <v>158</v>
      </c>
      <c r="K316" s="126">
        <v>28000</v>
      </c>
      <c r="L316" s="126">
        <v>26000</v>
      </c>
      <c r="M316" s="128">
        <v>22000</v>
      </c>
    </row>
    <row r="317" spans="1:13" x14ac:dyDescent="0.25">
      <c r="A317" s="120"/>
      <c r="B317" s="122"/>
      <c r="C317" s="124"/>
      <c r="D317" s="126">
        <v>0</v>
      </c>
      <c r="E317" s="126"/>
      <c r="F317" s="128"/>
      <c r="H317" s="120"/>
      <c r="I317" s="122"/>
      <c r="J317" s="124"/>
      <c r="K317" s="126"/>
      <c r="L317" s="126"/>
      <c r="M317" s="128"/>
    </row>
    <row r="318" spans="1:13" x14ac:dyDescent="0.25">
      <c r="A318" s="120"/>
      <c r="B318" s="122"/>
      <c r="C318" s="124"/>
      <c r="D318" s="126">
        <v>0</v>
      </c>
      <c r="E318" s="126"/>
      <c r="F318" s="128"/>
      <c r="H318" s="120"/>
      <c r="I318" s="122"/>
      <c r="J318" s="124"/>
      <c r="K318" s="126"/>
      <c r="L318" s="126"/>
      <c r="M318" s="128"/>
    </row>
    <row r="319" spans="1:13" ht="15" customHeight="1" x14ac:dyDescent="0.25">
      <c r="A319" s="120"/>
      <c r="B319" s="122" t="s">
        <v>173</v>
      </c>
      <c r="C319" s="124" t="s">
        <v>158</v>
      </c>
      <c r="D319" s="126">
        <v>2214</v>
      </c>
      <c r="E319" s="126">
        <f t="shared" ref="E319" si="102">+D319*0.48</f>
        <v>1062.72</v>
      </c>
      <c r="F319" s="128">
        <f t="shared" ref="F319" si="103">+D319*0.4</f>
        <v>885.6</v>
      </c>
      <c r="H319" s="120"/>
      <c r="I319" s="122" t="s">
        <v>272</v>
      </c>
      <c r="J319" s="124" t="s">
        <v>158</v>
      </c>
      <c r="K319" s="126">
        <v>32000</v>
      </c>
      <c r="L319" s="126">
        <v>28000</v>
      </c>
      <c r="M319" s="128">
        <v>24000</v>
      </c>
    </row>
    <row r="320" spans="1:13" x14ac:dyDescent="0.25">
      <c r="A320" s="120"/>
      <c r="B320" s="122"/>
      <c r="C320" s="124"/>
      <c r="D320" s="126">
        <v>0</v>
      </c>
      <c r="E320" s="126"/>
      <c r="F320" s="128"/>
      <c r="H320" s="120"/>
      <c r="I320" s="122"/>
      <c r="J320" s="124"/>
      <c r="K320" s="126"/>
      <c r="L320" s="126"/>
      <c r="M320" s="128"/>
    </row>
    <row r="321" spans="1:17" x14ac:dyDescent="0.25">
      <c r="A321" s="120"/>
      <c r="B321" s="122"/>
      <c r="C321" s="124"/>
      <c r="D321" s="126">
        <v>0</v>
      </c>
      <c r="E321" s="126"/>
      <c r="F321" s="128"/>
      <c r="H321" s="120"/>
      <c r="I321" s="122"/>
      <c r="J321" s="124"/>
      <c r="K321" s="126"/>
      <c r="L321" s="126"/>
      <c r="M321" s="128"/>
    </row>
    <row r="322" spans="1:17" ht="15" customHeight="1" x14ac:dyDescent="0.25">
      <c r="A322" s="120"/>
      <c r="B322" s="122" t="s">
        <v>174</v>
      </c>
      <c r="C322" s="124" t="s">
        <v>158</v>
      </c>
      <c r="D322" s="126">
        <v>1128</v>
      </c>
      <c r="E322" s="126">
        <f t="shared" ref="E322" si="104">+D322*0.48</f>
        <v>541.43999999999994</v>
      </c>
      <c r="F322" s="128">
        <f t="shared" ref="F322" si="105">+D322*0.4</f>
        <v>451.20000000000005</v>
      </c>
      <c r="H322" s="120"/>
      <c r="I322" s="122" t="s">
        <v>273</v>
      </c>
      <c r="J322" s="124" t="s">
        <v>158</v>
      </c>
      <c r="K322" s="126">
        <v>28000</v>
      </c>
      <c r="L322" s="126">
        <v>24000</v>
      </c>
      <c r="M322" s="128">
        <v>20000</v>
      </c>
    </row>
    <row r="323" spans="1:17" x14ac:dyDescent="0.25">
      <c r="A323" s="120"/>
      <c r="B323" s="122"/>
      <c r="C323" s="124"/>
      <c r="D323" s="126">
        <v>0</v>
      </c>
      <c r="E323" s="126"/>
      <c r="F323" s="128"/>
      <c r="H323" s="120"/>
      <c r="I323" s="122"/>
      <c r="J323" s="124"/>
      <c r="K323" s="126"/>
      <c r="L323" s="126"/>
      <c r="M323" s="128"/>
    </row>
    <row r="324" spans="1:17" x14ac:dyDescent="0.25">
      <c r="A324" s="120"/>
      <c r="B324" s="122"/>
      <c r="C324" s="124"/>
      <c r="D324" s="126">
        <v>0</v>
      </c>
      <c r="E324" s="126"/>
      <c r="F324" s="128"/>
      <c r="H324" s="120"/>
      <c r="I324" s="122"/>
      <c r="J324" s="124"/>
      <c r="K324" s="126"/>
      <c r="L324" s="126"/>
      <c r="M324" s="128"/>
    </row>
    <row r="325" spans="1:17" ht="15" customHeight="1" x14ac:dyDescent="0.25">
      <c r="A325" s="120"/>
      <c r="B325" s="122" t="s">
        <v>175</v>
      </c>
      <c r="C325" s="124" t="s">
        <v>158</v>
      </c>
      <c r="D325" s="126">
        <v>228</v>
      </c>
      <c r="E325" s="126">
        <f t="shared" ref="E325:E328" si="106">+D325*0.48</f>
        <v>109.44</v>
      </c>
      <c r="F325" s="128">
        <f t="shared" ref="F325" si="107">+D325*0.4</f>
        <v>91.2</v>
      </c>
      <c r="H325" s="120"/>
      <c r="I325" s="122" t="s">
        <v>274</v>
      </c>
      <c r="J325" s="124" t="s">
        <v>158</v>
      </c>
      <c r="K325" s="126">
        <v>32000</v>
      </c>
      <c r="L325" s="126">
        <v>26000</v>
      </c>
      <c r="M325" s="128">
        <v>22000</v>
      </c>
    </row>
    <row r="326" spans="1:17" x14ac:dyDescent="0.25">
      <c r="A326" s="120"/>
      <c r="B326" s="122"/>
      <c r="C326" s="124"/>
      <c r="D326" s="126">
        <v>0</v>
      </c>
      <c r="E326" s="126"/>
      <c r="F326" s="128"/>
      <c r="H326" s="120"/>
      <c r="I326" s="122"/>
      <c r="J326" s="124"/>
      <c r="K326" s="126"/>
      <c r="L326" s="126"/>
      <c r="M326" s="128"/>
    </row>
    <row r="327" spans="1:17" x14ac:dyDescent="0.25">
      <c r="A327" s="120"/>
      <c r="B327" s="122"/>
      <c r="C327" s="124"/>
      <c r="D327" s="126">
        <v>0</v>
      </c>
      <c r="E327" s="126"/>
      <c r="F327" s="128"/>
      <c r="H327" s="120"/>
      <c r="I327" s="122"/>
      <c r="J327" s="124"/>
      <c r="K327" s="126"/>
      <c r="L327" s="126"/>
      <c r="M327" s="128"/>
      <c r="Q327" s="57">
        <v>60</v>
      </c>
    </row>
    <row r="328" spans="1:17" x14ac:dyDescent="0.25">
      <c r="A328" s="120"/>
      <c r="B328" s="122" t="s">
        <v>267</v>
      </c>
      <c r="C328" s="124" t="s">
        <v>158</v>
      </c>
      <c r="D328" s="126">
        <v>1728</v>
      </c>
      <c r="E328" s="126">
        <f t="shared" si="106"/>
        <v>829.43999999999994</v>
      </c>
      <c r="F328" s="128">
        <f t="shared" ref="F328" si="108">+D328*0.4</f>
        <v>691.2</v>
      </c>
      <c r="H328" s="120"/>
      <c r="I328" s="122" t="s">
        <v>275</v>
      </c>
      <c r="J328" s="124" t="s">
        <v>158</v>
      </c>
      <c r="K328" s="126">
        <v>9000</v>
      </c>
      <c r="L328" s="126">
        <v>6900</v>
      </c>
      <c r="M328" s="128">
        <v>5700</v>
      </c>
    </row>
    <row r="329" spans="1:17" x14ac:dyDescent="0.25">
      <c r="A329" s="120"/>
      <c r="B329" s="122"/>
      <c r="C329" s="124"/>
      <c r="D329" s="126">
        <v>0</v>
      </c>
      <c r="E329" s="126"/>
      <c r="F329" s="128"/>
      <c r="H329" s="120"/>
      <c r="I329" s="122"/>
      <c r="J329" s="124"/>
      <c r="K329" s="126"/>
      <c r="L329" s="126"/>
      <c r="M329" s="128"/>
    </row>
    <row r="330" spans="1:17" x14ac:dyDescent="0.25">
      <c r="A330" s="120"/>
      <c r="B330" s="122"/>
      <c r="C330" s="124"/>
      <c r="D330" s="126">
        <v>0</v>
      </c>
      <c r="E330" s="126"/>
      <c r="F330" s="128"/>
      <c r="H330" s="120"/>
      <c r="I330" s="122"/>
      <c r="J330" s="124"/>
      <c r="K330" s="126"/>
      <c r="L330" s="126"/>
      <c r="M330" s="128"/>
    </row>
    <row r="331" spans="1:17" x14ac:dyDescent="0.25">
      <c r="A331" s="120"/>
      <c r="B331" s="122" t="s">
        <v>268</v>
      </c>
      <c r="C331" s="124" t="s">
        <v>158</v>
      </c>
      <c r="D331" s="126">
        <v>1728</v>
      </c>
      <c r="E331" s="126">
        <f t="shared" ref="E331" si="109">+D331*0.48</f>
        <v>829.43999999999994</v>
      </c>
      <c r="F331" s="128">
        <f t="shared" ref="F331" si="110">+D331*0.4</f>
        <v>691.2</v>
      </c>
      <c r="H331" s="120"/>
      <c r="I331" s="122" t="s">
        <v>276</v>
      </c>
      <c r="J331" s="124" t="s">
        <v>158</v>
      </c>
      <c r="K331" s="126">
        <v>1500</v>
      </c>
      <c r="L331" s="126">
        <v>1100</v>
      </c>
      <c r="M331" s="128">
        <v>900</v>
      </c>
    </row>
    <row r="332" spans="1:17" x14ac:dyDescent="0.25">
      <c r="A332" s="120"/>
      <c r="B332" s="122"/>
      <c r="C332" s="124"/>
      <c r="D332" s="126">
        <v>0</v>
      </c>
      <c r="E332" s="126"/>
      <c r="F332" s="128"/>
      <c r="H332" s="120"/>
      <c r="I332" s="122"/>
      <c r="J332" s="124"/>
      <c r="K332" s="126"/>
      <c r="L332" s="126"/>
      <c r="M332" s="128"/>
    </row>
    <row r="333" spans="1:17" ht="20.25" customHeight="1" x14ac:dyDescent="0.25">
      <c r="A333" s="120"/>
      <c r="B333" s="122"/>
      <c r="C333" s="124"/>
      <c r="D333" s="126">
        <v>0</v>
      </c>
      <c r="E333" s="126"/>
      <c r="F333" s="128"/>
      <c r="H333" s="120"/>
      <c r="I333" s="122"/>
      <c r="J333" s="124"/>
      <c r="K333" s="126"/>
      <c r="L333" s="126"/>
      <c r="M333" s="128"/>
    </row>
    <row r="334" spans="1:17" ht="15" customHeight="1" x14ac:dyDescent="0.25">
      <c r="A334" s="120"/>
      <c r="B334" s="122" t="s">
        <v>176</v>
      </c>
      <c r="C334" s="124" t="s">
        <v>158</v>
      </c>
      <c r="D334" s="126">
        <v>1296</v>
      </c>
      <c r="E334" s="126">
        <f t="shared" ref="E334" si="111">+D334*0.48</f>
        <v>622.07999999999993</v>
      </c>
      <c r="F334" s="128">
        <f t="shared" ref="F334" si="112">+D334*0.4</f>
        <v>518.4</v>
      </c>
      <c r="H334" s="120"/>
      <c r="I334" s="122" t="s">
        <v>177</v>
      </c>
      <c r="J334" s="124" t="s">
        <v>158</v>
      </c>
      <c r="K334" s="126">
        <f>47.85*60</f>
        <v>2871</v>
      </c>
      <c r="L334" s="126">
        <f>+K334*0.48</f>
        <v>1378.08</v>
      </c>
      <c r="M334" s="128">
        <f>+K334*0.4</f>
        <v>1148.4000000000001</v>
      </c>
    </row>
    <row r="335" spans="1:17" x14ac:dyDescent="0.25">
      <c r="A335" s="120"/>
      <c r="B335" s="122"/>
      <c r="C335" s="124"/>
      <c r="D335" s="126">
        <v>0</v>
      </c>
      <c r="E335" s="126"/>
      <c r="F335" s="128"/>
      <c r="H335" s="120"/>
      <c r="I335" s="122"/>
      <c r="J335" s="124"/>
      <c r="K335" s="126"/>
      <c r="L335" s="126"/>
      <c r="M335" s="128"/>
    </row>
    <row r="336" spans="1:17" ht="15.75" thickBot="1" x14ac:dyDescent="0.3">
      <c r="A336" s="120"/>
      <c r="B336" s="122"/>
      <c r="C336" s="124"/>
      <c r="D336" s="126">
        <v>0</v>
      </c>
      <c r="E336" s="126"/>
      <c r="F336" s="128"/>
      <c r="H336" s="121"/>
      <c r="I336" s="123"/>
      <c r="J336" s="125"/>
      <c r="K336" s="127"/>
      <c r="L336" s="127"/>
      <c r="M336" s="129"/>
    </row>
    <row r="337" spans="1:13" x14ac:dyDescent="0.25">
      <c r="A337" s="120"/>
      <c r="B337" s="122" t="s">
        <v>269</v>
      </c>
      <c r="C337" s="124" t="s">
        <v>158</v>
      </c>
      <c r="D337" s="126">
        <v>1236</v>
      </c>
      <c r="E337" s="126">
        <f t="shared" ref="E337" si="113">+D337*0.48</f>
        <v>593.28</v>
      </c>
      <c r="F337" s="128">
        <f t="shared" ref="F337" si="114">+D337*0.4</f>
        <v>494.40000000000003</v>
      </c>
      <c r="H337" s="31"/>
      <c r="I337" s="32"/>
      <c r="J337" s="49"/>
      <c r="K337" s="49"/>
      <c r="L337" s="49"/>
      <c r="M337" s="49"/>
    </row>
    <row r="338" spans="1:13" ht="15.75" thickBot="1" x14ac:dyDescent="0.3">
      <c r="A338" s="120"/>
      <c r="B338" s="122"/>
      <c r="C338" s="124"/>
      <c r="D338" s="126">
        <v>0</v>
      </c>
      <c r="E338" s="126"/>
      <c r="F338" s="128"/>
      <c r="H338" s="35" t="s">
        <v>288</v>
      </c>
      <c r="I338" s="32"/>
      <c r="J338" s="49"/>
      <c r="K338" s="49"/>
      <c r="L338" s="49"/>
      <c r="M338" s="49"/>
    </row>
    <row r="339" spans="1:13" x14ac:dyDescent="0.25">
      <c r="A339" s="120"/>
      <c r="B339" s="122"/>
      <c r="C339" s="124"/>
      <c r="D339" s="126">
        <v>0</v>
      </c>
      <c r="E339" s="126"/>
      <c r="F339" s="128"/>
      <c r="H339" s="113"/>
      <c r="I339" s="114" t="s">
        <v>285</v>
      </c>
      <c r="J339" s="115" t="s">
        <v>158</v>
      </c>
      <c r="K339" s="116">
        <f>+L339*1.35</f>
        <v>631.80000000000007</v>
      </c>
      <c r="L339" s="116">
        <f>+M339*1.2</f>
        <v>468</v>
      </c>
      <c r="M339" s="117">
        <v>390</v>
      </c>
    </row>
    <row r="340" spans="1:13" x14ac:dyDescent="0.25">
      <c r="A340" s="120"/>
      <c r="B340" s="122" t="s">
        <v>270</v>
      </c>
      <c r="C340" s="124" t="s">
        <v>158</v>
      </c>
      <c r="D340" s="126">
        <v>1296</v>
      </c>
      <c r="E340" s="126">
        <f t="shared" ref="E340" si="115">+D340*0.48</f>
        <v>622.07999999999993</v>
      </c>
      <c r="F340" s="128">
        <f t="shared" ref="F340" si="116">+D340*0.4</f>
        <v>518.4</v>
      </c>
      <c r="H340" s="103"/>
      <c r="I340" s="105"/>
      <c r="J340" s="107"/>
      <c r="K340" s="109"/>
      <c r="L340" s="109"/>
      <c r="M340" s="111"/>
    </row>
    <row r="341" spans="1:13" ht="15.75" thickBot="1" x14ac:dyDescent="0.3">
      <c r="A341" s="120"/>
      <c r="B341" s="122"/>
      <c r="C341" s="124"/>
      <c r="D341" s="126">
        <v>0</v>
      </c>
      <c r="E341" s="126"/>
      <c r="F341" s="128"/>
      <c r="H341" s="104"/>
      <c r="I341" s="106"/>
      <c r="J341" s="108"/>
      <c r="K341" s="110"/>
      <c r="L341" s="110"/>
      <c r="M341" s="112"/>
    </row>
    <row r="342" spans="1:13" x14ac:dyDescent="0.25">
      <c r="A342" s="120"/>
      <c r="B342" s="122"/>
      <c r="C342" s="124"/>
      <c r="D342" s="126">
        <v>0</v>
      </c>
      <c r="E342" s="126"/>
      <c r="F342" s="128"/>
      <c r="H342" s="103"/>
      <c r="I342" s="105" t="s">
        <v>286</v>
      </c>
      <c r="J342" s="107" t="s">
        <v>158</v>
      </c>
      <c r="K342" s="109">
        <f t="shared" ref="K342" si="117">+L342*1.35</f>
        <v>729</v>
      </c>
      <c r="L342" s="109">
        <f t="shared" ref="L342" si="118">+M342*1.2</f>
        <v>540</v>
      </c>
      <c r="M342" s="111">
        <v>450</v>
      </c>
    </row>
    <row r="343" spans="1:13" ht="15" customHeight="1" x14ac:dyDescent="0.25">
      <c r="A343" s="120"/>
      <c r="B343" s="122" t="s">
        <v>178</v>
      </c>
      <c r="C343" s="124" t="s">
        <v>158</v>
      </c>
      <c r="D343" s="126">
        <v>5130</v>
      </c>
      <c r="E343" s="126">
        <f t="shared" ref="E343" si="119">+D343*0.48</f>
        <v>2462.4</v>
      </c>
      <c r="F343" s="128">
        <f t="shared" ref="F343" si="120">+D343*0.4</f>
        <v>2052</v>
      </c>
      <c r="H343" s="103"/>
      <c r="I343" s="105"/>
      <c r="J343" s="107"/>
      <c r="K343" s="109"/>
      <c r="L343" s="109"/>
      <c r="M343" s="111"/>
    </row>
    <row r="344" spans="1:13" ht="15.75" thickBot="1" x14ac:dyDescent="0.3">
      <c r="A344" s="120"/>
      <c r="B344" s="122"/>
      <c r="C344" s="124"/>
      <c r="D344" s="126">
        <v>0</v>
      </c>
      <c r="E344" s="126"/>
      <c r="F344" s="128"/>
      <c r="H344" s="104"/>
      <c r="I344" s="106"/>
      <c r="J344" s="108"/>
      <c r="K344" s="110"/>
      <c r="L344" s="110"/>
      <c r="M344" s="112"/>
    </row>
    <row r="345" spans="1:13" x14ac:dyDescent="0.25">
      <c r="A345" s="120"/>
      <c r="B345" s="122"/>
      <c r="C345" s="124"/>
      <c r="D345" s="126">
        <v>0</v>
      </c>
      <c r="E345" s="126"/>
      <c r="F345" s="128"/>
      <c r="H345" s="103"/>
      <c r="I345" s="105" t="s">
        <v>287</v>
      </c>
      <c r="J345" s="107" t="s">
        <v>158</v>
      </c>
      <c r="K345" s="109">
        <f t="shared" ref="K345" si="121">+L345*1.35</f>
        <v>826.2</v>
      </c>
      <c r="L345" s="109">
        <f t="shared" ref="L345" si="122">+M345*1.2</f>
        <v>612</v>
      </c>
      <c r="M345" s="111">
        <v>510</v>
      </c>
    </row>
    <row r="346" spans="1:13" ht="15" customHeight="1" x14ac:dyDescent="0.25">
      <c r="A346" s="120"/>
      <c r="B346" s="122" t="s">
        <v>179</v>
      </c>
      <c r="C346" s="124" t="s">
        <v>158</v>
      </c>
      <c r="D346" s="126">
        <v>5190</v>
      </c>
      <c r="E346" s="126">
        <f t="shared" ref="E346" si="123">+D346*0.48</f>
        <v>2491.1999999999998</v>
      </c>
      <c r="F346" s="128">
        <f t="shared" ref="F346" si="124">+D346*0.4</f>
        <v>2076</v>
      </c>
      <c r="H346" s="103"/>
      <c r="I346" s="105"/>
      <c r="J346" s="107"/>
      <c r="K346" s="109"/>
      <c r="L346" s="109"/>
      <c r="M346" s="111"/>
    </row>
    <row r="347" spans="1:13" ht="15.75" thickBot="1" x14ac:dyDescent="0.3">
      <c r="A347" s="120"/>
      <c r="B347" s="122"/>
      <c r="C347" s="124"/>
      <c r="D347" s="126">
        <v>0</v>
      </c>
      <c r="E347" s="126"/>
      <c r="F347" s="128"/>
      <c r="H347" s="104"/>
      <c r="I347" s="106"/>
      <c r="J347" s="108"/>
      <c r="K347" s="110"/>
      <c r="L347" s="110"/>
      <c r="M347" s="112"/>
    </row>
    <row r="348" spans="1:13" ht="15.75" thickBot="1" x14ac:dyDescent="0.3">
      <c r="A348" s="121"/>
      <c r="B348" s="123"/>
      <c r="C348" s="125"/>
      <c r="D348" s="127">
        <v>0</v>
      </c>
      <c r="E348" s="127"/>
      <c r="F348" s="129"/>
    </row>
    <row r="349" spans="1:13" ht="21" x14ac:dyDescent="0.35">
      <c r="B349" s="39" t="s">
        <v>206</v>
      </c>
    </row>
    <row r="350" spans="1:13" ht="69" customHeight="1" x14ac:dyDescent="0.25">
      <c r="A350" s="241" t="s">
        <v>180</v>
      </c>
      <c r="B350" s="242"/>
      <c r="C350" s="242"/>
      <c r="D350" s="242"/>
      <c r="E350" s="242"/>
      <c r="F350" s="242"/>
      <c r="G350" s="242"/>
      <c r="H350" s="242"/>
      <c r="I350" s="242"/>
      <c r="J350" s="242"/>
      <c r="K350" s="242"/>
      <c r="L350" s="242"/>
      <c r="M350" s="242"/>
    </row>
    <row r="351" spans="1:13" x14ac:dyDescent="0.25">
      <c r="A351" s="1" t="s">
        <v>186</v>
      </c>
      <c r="H351" s="1" t="s">
        <v>187</v>
      </c>
    </row>
    <row r="352" spans="1:13" ht="15.75" thickBot="1" x14ac:dyDescent="0.3">
      <c r="A352" s="19" t="s">
        <v>4</v>
      </c>
      <c r="B352" s="19" t="s">
        <v>5</v>
      </c>
      <c r="C352" s="21" t="s">
        <v>181</v>
      </c>
      <c r="D352" s="19" t="s">
        <v>7</v>
      </c>
      <c r="E352" s="19" t="s">
        <v>8</v>
      </c>
      <c r="F352" s="19" t="s">
        <v>9</v>
      </c>
      <c r="H352" s="19" t="s">
        <v>4</v>
      </c>
      <c r="I352" s="19" t="s">
        <v>5</v>
      </c>
      <c r="J352" s="21" t="s">
        <v>181</v>
      </c>
      <c r="K352" s="19" t="s">
        <v>7</v>
      </c>
      <c r="L352" s="19" t="s">
        <v>8</v>
      </c>
      <c r="M352" s="19" t="s">
        <v>9</v>
      </c>
    </row>
    <row r="353" spans="1:13" x14ac:dyDescent="0.25">
      <c r="A353" s="161"/>
      <c r="B353" s="164" t="s">
        <v>184</v>
      </c>
      <c r="C353" s="6" t="s">
        <v>182</v>
      </c>
      <c r="D353" s="6">
        <f>41.86*60</f>
        <v>2511.6</v>
      </c>
      <c r="E353" s="6">
        <f>+D353*0.55</f>
        <v>1381.38</v>
      </c>
      <c r="F353" s="7">
        <f>+D353*0.45</f>
        <v>1130.22</v>
      </c>
      <c r="H353" s="161"/>
      <c r="I353" s="158" t="s">
        <v>185</v>
      </c>
      <c r="J353" s="197" t="s">
        <v>188</v>
      </c>
      <c r="K353" s="200">
        <f>55*60</f>
        <v>3300</v>
      </c>
      <c r="L353" s="200">
        <f>+K353*0.55</f>
        <v>1815.0000000000002</v>
      </c>
      <c r="M353" s="203">
        <f>+K353*0.45</f>
        <v>1485</v>
      </c>
    </row>
    <row r="354" spans="1:13" x14ac:dyDescent="0.25">
      <c r="A354" s="162"/>
      <c r="B354" s="165"/>
      <c r="C354" s="87" t="s">
        <v>183</v>
      </c>
      <c r="D354" s="253">
        <f>65*60</f>
        <v>3900</v>
      </c>
      <c r="E354" s="253">
        <f>+D354*0.55</f>
        <v>2145</v>
      </c>
      <c r="F354" s="254">
        <f>+D354*0.45</f>
        <v>1755</v>
      </c>
      <c r="H354" s="162"/>
      <c r="I354" s="159"/>
      <c r="J354" s="198"/>
      <c r="K354" s="201"/>
      <c r="L354" s="201"/>
      <c r="M354" s="204"/>
    </row>
    <row r="355" spans="1:13" ht="15.75" thickBot="1" x14ac:dyDescent="0.3">
      <c r="A355" s="163"/>
      <c r="B355" s="166"/>
      <c r="C355" s="8"/>
      <c r="D355" s="8"/>
      <c r="E355" s="8"/>
      <c r="F355" s="9"/>
      <c r="H355" s="163"/>
      <c r="I355" s="160"/>
      <c r="J355" s="199"/>
      <c r="K355" s="202"/>
      <c r="L355" s="202"/>
      <c r="M355" s="205"/>
    </row>
    <row r="356" spans="1:13" x14ac:dyDescent="0.25">
      <c r="A356" s="1" t="s">
        <v>189</v>
      </c>
    </row>
    <row r="357" spans="1:13" ht="15.75" thickBot="1" x14ac:dyDescent="0.3">
      <c r="A357" s="19" t="s">
        <v>4</v>
      </c>
      <c r="B357" s="19" t="s">
        <v>5</v>
      </c>
      <c r="C357" s="21" t="s">
        <v>181</v>
      </c>
      <c r="D357" s="19" t="s">
        <v>7</v>
      </c>
      <c r="E357" s="19" t="s">
        <v>8</v>
      </c>
      <c r="F357" s="19" t="s">
        <v>9</v>
      </c>
    </row>
    <row r="358" spans="1:13" x14ac:dyDescent="0.25">
      <c r="A358" s="161"/>
      <c r="B358" s="158" t="s">
        <v>190</v>
      </c>
      <c r="C358" s="197" t="s">
        <v>191</v>
      </c>
      <c r="D358" s="200">
        <f>55*60</f>
        <v>3300</v>
      </c>
      <c r="E358" s="200">
        <f>+D358*0.55</f>
        <v>1815.0000000000002</v>
      </c>
      <c r="F358" s="203">
        <f>+D358*0.45</f>
        <v>1485</v>
      </c>
    </row>
    <row r="359" spans="1:13" x14ac:dyDescent="0.25">
      <c r="A359" s="162"/>
      <c r="B359" s="159"/>
      <c r="C359" s="198"/>
      <c r="D359" s="201"/>
      <c r="E359" s="201"/>
      <c r="F359" s="204"/>
    </row>
    <row r="360" spans="1:13" ht="15.75" thickBot="1" x14ac:dyDescent="0.3">
      <c r="A360" s="163"/>
      <c r="B360" s="160"/>
      <c r="C360" s="199"/>
      <c r="D360" s="202"/>
      <c r="E360" s="202"/>
      <c r="F360" s="205"/>
    </row>
    <row r="361" spans="1:13" ht="21" x14ac:dyDescent="0.35">
      <c r="B361" s="39" t="s">
        <v>206</v>
      </c>
    </row>
    <row r="362" spans="1:13" ht="69" customHeight="1" x14ac:dyDescent="0.25">
      <c r="A362" s="207" t="s">
        <v>196</v>
      </c>
      <c r="B362" s="208"/>
      <c r="C362" s="208"/>
      <c r="D362" s="208"/>
      <c r="E362" s="208"/>
      <c r="F362" s="208"/>
      <c r="G362" s="208"/>
      <c r="H362" s="208"/>
      <c r="I362" s="208"/>
      <c r="J362" s="208"/>
      <c r="K362" s="208"/>
      <c r="L362" s="208"/>
      <c r="M362" s="208"/>
    </row>
    <row r="363" spans="1:13" x14ac:dyDescent="0.25">
      <c r="A363" s="1" t="s">
        <v>192</v>
      </c>
      <c r="H363" s="1" t="s">
        <v>195</v>
      </c>
    </row>
    <row r="364" spans="1:13" ht="15.75" thickBot="1" x14ac:dyDescent="0.3">
      <c r="A364" s="19" t="s">
        <v>4</v>
      </c>
      <c r="B364" s="19" t="s">
        <v>5</v>
      </c>
      <c r="C364" s="21" t="s">
        <v>148</v>
      </c>
      <c r="D364" s="19" t="s">
        <v>7</v>
      </c>
      <c r="E364" s="19" t="s">
        <v>8</v>
      </c>
      <c r="F364" s="19" t="s">
        <v>9</v>
      </c>
      <c r="H364" s="19" t="s">
        <v>4</v>
      </c>
      <c r="I364" s="19" t="s">
        <v>5</v>
      </c>
      <c r="J364" s="21" t="s">
        <v>181</v>
      </c>
      <c r="K364" s="19" t="s">
        <v>7</v>
      </c>
      <c r="L364" s="19" t="s">
        <v>8</v>
      </c>
      <c r="M364" s="19" t="s">
        <v>9</v>
      </c>
    </row>
    <row r="365" spans="1:13" ht="15" customHeight="1" x14ac:dyDescent="0.25">
      <c r="A365" s="161"/>
      <c r="B365" s="158" t="s">
        <v>193</v>
      </c>
      <c r="C365" s="197" t="s">
        <v>1</v>
      </c>
      <c r="D365" s="200">
        <f>160*60</f>
        <v>9600</v>
      </c>
      <c r="E365" s="200">
        <f>+D365*0.4</f>
        <v>3840</v>
      </c>
      <c r="F365" s="203">
        <f>+D365*0.4</f>
        <v>3840</v>
      </c>
      <c r="H365" s="161"/>
      <c r="I365" s="158" t="s">
        <v>194</v>
      </c>
      <c r="J365" s="197" t="s">
        <v>1</v>
      </c>
      <c r="K365" s="200">
        <f>136*60</f>
        <v>8160</v>
      </c>
      <c r="L365" s="200">
        <f>+K365*0.4</f>
        <v>3264</v>
      </c>
      <c r="M365" s="203">
        <f>+K365*0.4</f>
        <v>3264</v>
      </c>
    </row>
    <row r="366" spans="1:13" x14ac:dyDescent="0.25">
      <c r="A366" s="162"/>
      <c r="B366" s="159"/>
      <c r="C366" s="198"/>
      <c r="D366" s="201"/>
      <c r="E366" s="201"/>
      <c r="F366" s="204"/>
      <c r="H366" s="162"/>
      <c r="I366" s="159"/>
      <c r="J366" s="198"/>
      <c r="K366" s="201"/>
      <c r="L366" s="201"/>
      <c r="M366" s="204"/>
    </row>
    <row r="367" spans="1:13" ht="15.75" thickBot="1" x14ac:dyDescent="0.3">
      <c r="A367" s="163"/>
      <c r="B367" s="160"/>
      <c r="C367" s="199"/>
      <c r="D367" s="202"/>
      <c r="E367" s="202"/>
      <c r="F367" s="205"/>
      <c r="H367" s="163"/>
      <c r="I367" s="160"/>
      <c r="J367" s="199"/>
      <c r="K367" s="202"/>
      <c r="L367" s="202"/>
      <c r="M367" s="205"/>
    </row>
    <row r="369" spans="1:13" x14ac:dyDescent="0.25">
      <c r="A369" s="1" t="s">
        <v>277</v>
      </c>
    </row>
    <row r="370" spans="1:13" ht="15.75" thickBot="1" x14ac:dyDescent="0.3">
      <c r="A370" s="19" t="s">
        <v>283</v>
      </c>
      <c r="B370" s="19" t="s">
        <v>5</v>
      </c>
      <c r="C370" s="21" t="s">
        <v>278</v>
      </c>
      <c r="D370" s="19" t="s">
        <v>7</v>
      </c>
      <c r="E370" s="19" t="s">
        <v>8</v>
      </c>
      <c r="F370" s="19" t="s">
        <v>9</v>
      </c>
      <c r="H370" s="19" t="s">
        <v>4</v>
      </c>
      <c r="I370" s="19" t="s">
        <v>5</v>
      </c>
      <c r="J370" s="21" t="s">
        <v>181</v>
      </c>
      <c r="K370" s="19" t="s">
        <v>7</v>
      </c>
      <c r="L370" s="19" t="s">
        <v>8</v>
      </c>
      <c r="M370" s="19" t="s">
        <v>9</v>
      </c>
    </row>
    <row r="371" spans="1:13" x14ac:dyDescent="0.25">
      <c r="A371" s="243"/>
      <c r="B371" s="159" t="s">
        <v>280</v>
      </c>
      <c r="C371" s="244" t="s">
        <v>279</v>
      </c>
      <c r="D371" s="245">
        <v>23000</v>
      </c>
      <c r="E371" s="245">
        <v>16500</v>
      </c>
      <c r="F371" s="245">
        <v>12000</v>
      </c>
      <c r="H371" s="161"/>
      <c r="I371" s="158" t="s">
        <v>281</v>
      </c>
      <c r="J371" s="197" t="s">
        <v>282</v>
      </c>
      <c r="K371" s="229">
        <v>2500</v>
      </c>
      <c r="L371" s="229">
        <v>2200</v>
      </c>
      <c r="M371" s="232">
        <v>1500</v>
      </c>
    </row>
    <row r="372" spans="1:13" x14ac:dyDescent="0.25">
      <c r="A372" s="243"/>
      <c r="B372" s="159"/>
      <c r="C372" s="244"/>
      <c r="D372" s="230"/>
      <c r="E372" s="230"/>
      <c r="F372" s="230"/>
      <c r="H372" s="162"/>
      <c r="I372" s="159"/>
      <c r="J372" s="198"/>
      <c r="K372" s="230"/>
      <c r="L372" s="230"/>
      <c r="M372" s="233"/>
    </row>
    <row r="373" spans="1:13" ht="15.75" thickBot="1" x14ac:dyDescent="0.3">
      <c r="A373" s="243"/>
      <c r="B373" s="159"/>
      <c r="C373" s="244"/>
      <c r="D373" s="230"/>
      <c r="E373" s="230"/>
      <c r="F373" s="230"/>
      <c r="H373" s="163"/>
      <c r="I373" s="160"/>
      <c r="J373" s="199"/>
      <c r="K373" s="231"/>
      <c r="L373" s="231"/>
      <c r="M373" s="234"/>
    </row>
    <row r="374" spans="1:13" x14ac:dyDescent="0.25">
      <c r="A374" s="243"/>
      <c r="B374" s="159"/>
      <c r="C374" s="244" t="s">
        <v>279</v>
      </c>
      <c r="D374" s="230"/>
      <c r="E374" s="230"/>
      <c r="F374" s="230"/>
    </row>
    <row r="375" spans="1:13" x14ac:dyDescent="0.25">
      <c r="A375" s="243"/>
      <c r="B375" s="159"/>
      <c r="C375" s="244"/>
      <c r="D375" s="230"/>
      <c r="E375" s="230"/>
      <c r="F375" s="230"/>
    </row>
    <row r="376" spans="1:13" x14ac:dyDescent="0.25">
      <c r="A376" s="243"/>
      <c r="B376" s="159"/>
      <c r="C376" s="244"/>
      <c r="D376" s="230"/>
      <c r="E376" s="230"/>
      <c r="F376" s="230"/>
    </row>
    <row r="377" spans="1:13" x14ac:dyDescent="0.25">
      <c r="A377" s="243"/>
      <c r="B377" s="159"/>
      <c r="C377" s="244" t="s">
        <v>279</v>
      </c>
      <c r="D377" s="230"/>
      <c r="E377" s="230"/>
      <c r="F377" s="230"/>
    </row>
    <row r="378" spans="1:13" x14ac:dyDescent="0.25">
      <c r="A378" s="243"/>
      <c r="B378" s="159"/>
      <c r="C378" s="244"/>
      <c r="D378" s="230"/>
      <c r="E378" s="230"/>
      <c r="F378" s="230"/>
    </row>
    <row r="379" spans="1:13" x14ac:dyDescent="0.25">
      <c r="A379" s="243"/>
      <c r="B379" s="159"/>
      <c r="C379" s="244"/>
      <c r="D379" s="246"/>
      <c r="E379" s="246"/>
      <c r="F379" s="246"/>
    </row>
  </sheetData>
  <sheetProtection algorithmName="SHA-512" hashValue="9AxEVv12YMaYxGeaAhaf9WUR5HS74PpmV+niuqz1ju42QtztFBSrlKaT4hbpj/TvyckPBKClDPnViw41vbXGDQ==" saltValue="JDsXyxoet4Rz7AOJnS73Zg==" spinCount="100000" sheet="1" formatCells="0" formatColumns="0" formatRows="0" insertColumns="0" insertRows="0" insertHyperlinks="0" deleteColumns="0" deleteRows="0" sort="0" autoFilter="0" pivotTables="0"/>
  <mergeCells count="818">
    <mergeCell ref="I178:I180"/>
    <mergeCell ref="J178:J180"/>
    <mergeCell ref="K178:K180"/>
    <mergeCell ref="L178:L180"/>
    <mergeCell ref="M178:M180"/>
    <mergeCell ref="H371:H373"/>
    <mergeCell ref="I371:I373"/>
    <mergeCell ref="J371:J373"/>
    <mergeCell ref="K371:K373"/>
    <mergeCell ref="L371:L373"/>
    <mergeCell ref="M371:M373"/>
    <mergeCell ref="A374:A376"/>
    <mergeCell ref="C374:C376"/>
    <mergeCell ref="A377:A379"/>
    <mergeCell ref="C377:C379"/>
    <mergeCell ref="B371:B379"/>
    <mergeCell ref="D371:D379"/>
    <mergeCell ref="E371:E379"/>
    <mergeCell ref="F371:F379"/>
    <mergeCell ref="A371:A373"/>
    <mergeCell ref="C371:C373"/>
    <mergeCell ref="J331:J333"/>
    <mergeCell ref="K331:K333"/>
    <mergeCell ref="L331:L333"/>
    <mergeCell ref="M331:M333"/>
    <mergeCell ref="K316:K318"/>
    <mergeCell ref="L316:L318"/>
    <mergeCell ref="M316:M318"/>
    <mergeCell ref="J319:J321"/>
    <mergeCell ref="K319:K321"/>
    <mergeCell ref="L319:L321"/>
    <mergeCell ref="M319:M321"/>
    <mergeCell ref="K322:K324"/>
    <mergeCell ref="L322:L324"/>
    <mergeCell ref="M322:M324"/>
    <mergeCell ref="J325:J327"/>
    <mergeCell ref="K325:K327"/>
    <mergeCell ref="L325:L327"/>
    <mergeCell ref="M325:M327"/>
    <mergeCell ref="J328:J330"/>
    <mergeCell ref="K328:K330"/>
    <mergeCell ref="L328:L330"/>
    <mergeCell ref="M328:M330"/>
    <mergeCell ref="A346:A348"/>
    <mergeCell ref="B346:B348"/>
    <mergeCell ref="C346:C348"/>
    <mergeCell ref="D346:D348"/>
    <mergeCell ref="E346:E348"/>
    <mergeCell ref="F346:F348"/>
    <mergeCell ref="H331:H333"/>
    <mergeCell ref="I331:I333"/>
    <mergeCell ref="J316:J318"/>
    <mergeCell ref="J322:J324"/>
    <mergeCell ref="A337:A339"/>
    <mergeCell ref="B337:B339"/>
    <mergeCell ref="C337:C339"/>
    <mergeCell ref="D337:D339"/>
    <mergeCell ref="E337:E339"/>
    <mergeCell ref="F337:F339"/>
    <mergeCell ref="A340:A342"/>
    <mergeCell ref="B340:B342"/>
    <mergeCell ref="C340:C342"/>
    <mergeCell ref="D340:D342"/>
    <mergeCell ref="E340:E342"/>
    <mergeCell ref="F340:F342"/>
    <mergeCell ref="A334:A336"/>
    <mergeCell ref="B334:B336"/>
    <mergeCell ref="C334:C336"/>
    <mergeCell ref="D334:D336"/>
    <mergeCell ref="E334:E336"/>
    <mergeCell ref="F334:F336"/>
    <mergeCell ref="A343:A345"/>
    <mergeCell ref="B343:B345"/>
    <mergeCell ref="C343:C345"/>
    <mergeCell ref="D343:D345"/>
    <mergeCell ref="E343:E345"/>
    <mergeCell ref="F343:F345"/>
    <mergeCell ref="H328:H330"/>
    <mergeCell ref="I328:I330"/>
    <mergeCell ref="J313:J315"/>
    <mergeCell ref="K313:K315"/>
    <mergeCell ref="L313:L315"/>
    <mergeCell ref="M313:M315"/>
    <mergeCell ref="H310:H312"/>
    <mergeCell ref="I310:I312"/>
    <mergeCell ref="H322:H324"/>
    <mergeCell ref="I322:I324"/>
    <mergeCell ref="H325:H327"/>
    <mergeCell ref="I325:I327"/>
    <mergeCell ref="J310:J312"/>
    <mergeCell ref="K310:K312"/>
    <mergeCell ref="L310:L312"/>
    <mergeCell ref="M310:M312"/>
    <mergeCell ref="H316:H318"/>
    <mergeCell ref="I316:I318"/>
    <mergeCell ref="H319:H321"/>
    <mergeCell ref="I319:I321"/>
    <mergeCell ref="J284:J286"/>
    <mergeCell ref="K284:K286"/>
    <mergeCell ref="L284:L286"/>
    <mergeCell ref="M284:M286"/>
    <mergeCell ref="H287:H289"/>
    <mergeCell ref="I287:I289"/>
    <mergeCell ref="J287:J289"/>
    <mergeCell ref="K287:K289"/>
    <mergeCell ref="L287:L289"/>
    <mergeCell ref="M287:M289"/>
    <mergeCell ref="A350:M350"/>
    <mergeCell ref="A353:A355"/>
    <mergeCell ref="B353:B355"/>
    <mergeCell ref="H353:H355"/>
    <mergeCell ref="I353:I355"/>
    <mergeCell ref="A358:A360"/>
    <mergeCell ref="B358:B360"/>
    <mergeCell ref="J353:J355"/>
    <mergeCell ref="K353:K355"/>
    <mergeCell ref="L353:L355"/>
    <mergeCell ref="M353:M355"/>
    <mergeCell ref="C358:C360"/>
    <mergeCell ref="D358:D360"/>
    <mergeCell ref="E358:E360"/>
    <mergeCell ref="F358:F360"/>
    <mergeCell ref="A328:A330"/>
    <mergeCell ref="B328:B330"/>
    <mergeCell ref="C328:C330"/>
    <mergeCell ref="D328:D330"/>
    <mergeCell ref="E328:E330"/>
    <mergeCell ref="F328:F330"/>
    <mergeCell ref="A331:A333"/>
    <mergeCell ref="B331:B333"/>
    <mergeCell ref="C331:C333"/>
    <mergeCell ref="D331:D333"/>
    <mergeCell ref="E331:E333"/>
    <mergeCell ref="F331:F333"/>
    <mergeCell ref="A322:A324"/>
    <mergeCell ref="B322:B324"/>
    <mergeCell ref="C322:C324"/>
    <mergeCell ref="D322:D324"/>
    <mergeCell ref="E322:E324"/>
    <mergeCell ref="F322:F324"/>
    <mergeCell ref="A325:A327"/>
    <mergeCell ref="B325:B327"/>
    <mergeCell ref="C325:C327"/>
    <mergeCell ref="D325:D327"/>
    <mergeCell ref="E325:E327"/>
    <mergeCell ref="F325:F327"/>
    <mergeCell ref="A316:A318"/>
    <mergeCell ref="B316:B318"/>
    <mergeCell ref="C316:C318"/>
    <mergeCell ref="D316:D318"/>
    <mergeCell ref="E316:E318"/>
    <mergeCell ref="F316:F318"/>
    <mergeCell ref="A319:A321"/>
    <mergeCell ref="B319:B321"/>
    <mergeCell ref="C319:C321"/>
    <mergeCell ref="D319:D321"/>
    <mergeCell ref="E319:E321"/>
    <mergeCell ref="F319:F321"/>
    <mergeCell ref="A307:M307"/>
    <mergeCell ref="A310:A312"/>
    <mergeCell ref="B310:B312"/>
    <mergeCell ref="C310:C312"/>
    <mergeCell ref="D310:D312"/>
    <mergeCell ref="E310:E312"/>
    <mergeCell ref="F310:F312"/>
    <mergeCell ref="A313:A315"/>
    <mergeCell ref="B313:B315"/>
    <mergeCell ref="C313:C315"/>
    <mergeCell ref="D313:D315"/>
    <mergeCell ref="E313:E315"/>
    <mergeCell ref="F313:F315"/>
    <mergeCell ref="H334:H336"/>
    <mergeCell ref="I334:I336"/>
    <mergeCell ref="J334:J336"/>
    <mergeCell ref="K334:K336"/>
    <mergeCell ref="L334:L336"/>
    <mergeCell ref="M334:M336"/>
    <mergeCell ref="H313:H315"/>
    <mergeCell ref="I313:I315"/>
    <mergeCell ref="A290:M290"/>
    <mergeCell ref="A293:A295"/>
    <mergeCell ref="B293:B295"/>
    <mergeCell ref="A303:A305"/>
    <mergeCell ref="B303:B305"/>
    <mergeCell ref="C303:C305"/>
    <mergeCell ref="D303:D305"/>
    <mergeCell ref="E303:E305"/>
    <mergeCell ref="F303:F305"/>
    <mergeCell ref="H293:H295"/>
    <mergeCell ref="I293:I295"/>
    <mergeCell ref="J293:J295"/>
    <mergeCell ref="K293:K295"/>
    <mergeCell ref="L293:L295"/>
    <mergeCell ref="M293:M295"/>
    <mergeCell ref="K299:K301"/>
    <mergeCell ref="L299:L301"/>
    <mergeCell ref="M299:M301"/>
    <mergeCell ref="H302:H304"/>
    <mergeCell ref="I302:I304"/>
    <mergeCell ref="J302:J304"/>
    <mergeCell ref="K302:K304"/>
    <mergeCell ref="L302:L304"/>
    <mergeCell ref="M302:M304"/>
    <mergeCell ref="H266:L274"/>
    <mergeCell ref="J276:J280"/>
    <mergeCell ref="K276:K280"/>
    <mergeCell ref="L276:L280"/>
    <mergeCell ref="I299:I301"/>
    <mergeCell ref="J299:J301"/>
    <mergeCell ref="H299:H301"/>
    <mergeCell ref="M276:M280"/>
    <mergeCell ref="H281:H283"/>
    <mergeCell ref="I281:I283"/>
    <mergeCell ref="J281:J283"/>
    <mergeCell ref="K281:K283"/>
    <mergeCell ref="L281:L283"/>
    <mergeCell ref="M281:M283"/>
    <mergeCell ref="H284:H286"/>
    <mergeCell ref="I284:I286"/>
    <mergeCell ref="A266:E274"/>
    <mergeCell ref="A276:A280"/>
    <mergeCell ref="B276:B280"/>
    <mergeCell ref="C276:C280"/>
    <mergeCell ref="D276:D280"/>
    <mergeCell ref="E276:E280"/>
    <mergeCell ref="F276:F280"/>
    <mergeCell ref="H244:H246"/>
    <mergeCell ref="I244:I246"/>
    <mergeCell ref="H276:H280"/>
    <mergeCell ref="I276:I280"/>
    <mergeCell ref="A257:M257"/>
    <mergeCell ref="A251:A253"/>
    <mergeCell ref="B251:B253"/>
    <mergeCell ref="C251:C253"/>
    <mergeCell ref="D251:D253"/>
    <mergeCell ref="E251:E253"/>
    <mergeCell ref="F251:F253"/>
    <mergeCell ref="J244:J246"/>
    <mergeCell ref="K244:K246"/>
    <mergeCell ref="L244:L246"/>
    <mergeCell ref="M244:M246"/>
    <mergeCell ref="K261:K265"/>
    <mergeCell ref="L261:L265"/>
    <mergeCell ref="A261:A265"/>
    <mergeCell ref="B261:B265"/>
    <mergeCell ref="H261:H265"/>
    <mergeCell ref="I261:I265"/>
    <mergeCell ref="C261:C265"/>
    <mergeCell ref="D261:D265"/>
    <mergeCell ref="E261:E265"/>
    <mergeCell ref="F261:F265"/>
    <mergeCell ref="J261:J265"/>
    <mergeCell ref="K229:K231"/>
    <mergeCell ref="L229:L231"/>
    <mergeCell ref="M229:M231"/>
    <mergeCell ref="K241:K243"/>
    <mergeCell ref="L241:L243"/>
    <mergeCell ref="M241:M243"/>
    <mergeCell ref="H232:H234"/>
    <mergeCell ref="I232:I234"/>
    <mergeCell ref="J232:J234"/>
    <mergeCell ref="K232:K234"/>
    <mergeCell ref="L232:L234"/>
    <mergeCell ref="M232:M234"/>
    <mergeCell ref="H235:H237"/>
    <mergeCell ref="I235:I237"/>
    <mergeCell ref="J235:J237"/>
    <mergeCell ref="K235:K237"/>
    <mergeCell ref="L235:L237"/>
    <mergeCell ref="M235:M237"/>
    <mergeCell ref="H238:H240"/>
    <mergeCell ref="I238:I240"/>
    <mergeCell ref="J238:J240"/>
    <mergeCell ref="K238:K240"/>
    <mergeCell ref="L238:L240"/>
    <mergeCell ref="M238:M240"/>
    <mergeCell ref="I206:I208"/>
    <mergeCell ref="H200:H202"/>
    <mergeCell ref="I200:I202"/>
    <mergeCell ref="H226:H228"/>
    <mergeCell ref="I226:I228"/>
    <mergeCell ref="J226:J228"/>
    <mergeCell ref="K226:K228"/>
    <mergeCell ref="L226:L228"/>
    <mergeCell ref="M226:M228"/>
    <mergeCell ref="K223:K225"/>
    <mergeCell ref="L223:L225"/>
    <mergeCell ref="M223:M225"/>
    <mergeCell ref="M206:M208"/>
    <mergeCell ref="M209:M211"/>
    <mergeCell ref="J200:J202"/>
    <mergeCell ref="K200:K202"/>
    <mergeCell ref="L200:L202"/>
    <mergeCell ref="M200:M202"/>
    <mergeCell ref="J203:J205"/>
    <mergeCell ref="K203:K205"/>
    <mergeCell ref="L203:L205"/>
    <mergeCell ref="M203:M205"/>
    <mergeCell ref="J218:J220"/>
    <mergeCell ref="K218:K220"/>
    <mergeCell ref="L218:L220"/>
    <mergeCell ref="M218:M220"/>
    <mergeCell ref="A244:A246"/>
    <mergeCell ref="B244:B246"/>
    <mergeCell ref="C244:C246"/>
    <mergeCell ref="D244:D246"/>
    <mergeCell ref="E244:E246"/>
    <mergeCell ref="F244:F246"/>
    <mergeCell ref="H223:H225"/>
    <mergeCell ref="I223:I225"/>
    <mergeCell ref="J223:J225"/>
    <mergeCell ref="H229:H231"/>
    <mergeCell ref="I229:I231"/>
    <mergeCell ref="J229:J231"/>
    <mergeCell ref="H241:H243"/>
    <mergeCell ref="I241:I243"/>
    <mergeCell ref="J241:J243"/>
    <mergeCell ref="A238:A240"/>
    <mergeCell ref="B238:B240"/>
    <mergeCell ref="C238:C240"/>
    <mergeCell ref="D238:D240"/>
    <mergeCell ref="E238:E240"/>
    <mergeCell ref="F238:F240"/>
    <mergeCell ref="A241:A243"/>
    <mergeCell ref="B241:B243"/>
    <mergeCell ref="C241:C243"/>
    <mergeCell ref="D241:D243"/>
    <mergeCell ref="E241:E243"/>
    <mergeCell ref="F241:F243"/>
    <mergeCell ref="A232:A234"/>
    <mergeCell ref="B232:B234"/>
    <mergeCell ref="C232:C234"/>
    <mergeCell ref="D232:D234"/>
    <mergeCell ref="E232:E234"/>
    <mergeCell ref="F232:F234"/>
    <mergeCell ref="A235:A237"/>
    <mergeCell ref="B235:B237"/>
    <mergeCell ref="C235:C237"/>
    <mergeCell ref="D235:D237"/>
    <mergeCell ref="E235:E237"/>
    <mergeCell ref="F235:F237"/>
    <mergeCell ref="A226:A228"/>
    <mergeCell ref="B226:B228"/>
    <mergeCell ref="C226:C228"/>
    <mergeCell ref="D226:D228"/>
    <mergeCell ref="E226:E228"/>
    <mergeCell ref="F226:F228"/>
    <mergeCell ref="A229:A231"/>
    <mergeCell ref="B229:B231"/>
    <mergeCell ref="C229:C231"/>
    <mergeCell ref="D229:D231"/>
    <mergeCell ref="E229:E231"/>
    <mergeCell ref="F229:F231"/>
    <mergeCell ref="B54:B56"/>
    <mergeCell ref="B57:B59"/>
    <mergeCell ref="B60:B62"/>
    <mergeCell ref="H27:H29"/>
    <mergeCell ref="A48:F51"/>
    <mergeCell ref="A39:A41"/>
    <mergeCell ref="B39:B41"/>
    <mergeCell ref="H39:H41"/>
    <mergeCell ref="A223:A225"/>
    <mergeCell ref="B223:B225"/>
    <mergeCell ref="C223:C225"/>
    <mergeCell ref="D223:D225"/>
    <mergeCell ref="E223:E225"/>
    <mergeCell ref="F223:F225"/>
    <mergeCell ref="H206:H208"/>
    <mergeCell ref="H178:H180"/>
    <mergeCell ref="I27:I29"/>
    <mergeCell ref="A30:A32"/>
    <mergeCell ref="B30:B32"/>
    <mergeCell ref="H30:H32"/>
    <mergeCell ref="I30:I32"/>
    <mergeCell ref="A11:M11"/>
    <mergeCell ref="A18:A20"/>
    <mergeCell ref="B18:B20"/>
    <mergeCell ref="H18:H20"/>
    <mergeCell ref="I18:I20"/>
    <mergeCell ref="A21:A23"/>
    <mergeCell ref="B21:B23"/>
    <mergeCell ref="H15:H17"/>
    <mergeCell ref="I15:I17"/>
    <mergeCell ref="H21:H23"/>
    <mergeCell ref="I21:I23"/>
    <mergeCell ref="A24:A26"/>
    <mergeCell ref="B24:B26"/>
    <mergeCell ref="A15:A17"/>
    <mergeCell ref="B15:B17"/>
    <mergeCell ref="H24:H26"/>
    <mergeCell ref="I24:I26"/>
    <mergeCell ref="A27:A29"/>
    <mergeCell ref="B27:B29"/>
    <mergeCell ref="A90:A92"/>
    <mergeCell ref="B90:B92"/>
    <mergeCell ref="A33:A35"/>
    <mergeCell ref="B33:B35"/>
    <mergeCell ref="H33:H35"/>
    <mergeCell ref="I33:I35"/>
    <mergeCell ref="A36:A38"/>
    <mergeCell ref="B36:B38"/>
    <mergeCell ref="H36:H38"/>
    <mergeCell ref="I36:I38"/>
    <mergeCell ref="H91:H93"/>
    <mergeCell ref="I91:I93"/>
    <mergeCell ref="A74:A76"/>
    <mergeCell ref="A80:A82"/>
    <mergeCell ref="A64:A66"/>
    <mergeCell ref="A67:A69"/>
    <mergeCell ref="A70:A72"/>
    <mergeCell ref="A54:A56"/>
    <mergeCell ref="A57:A59"/>
    <mergeCell ref="A60:A62"/>
    <mergeCell ref="H64:H66"/>
    <mergeCell ref="I64:I66"/>
    <mergeCell ref="A93:A95"/>
    <mergeCell ref="B74:B76"/>
    <mergeCell ref="H54:H56"/>
    <mergeCell ref="I54:I56"/>
    <mergeCell ref="A84:A86"/>
    <mergeCell ref="B84:B86"/>
    <mergeCell ref="A87:A89"/>
    <mergeCell ref="B87:B89"/>
    <mergeCell ref="H77:H79"/>
    <mergeCell ref="I77:I79"/>
    <mergeCell ref="H83:H85"/>
    <mergeCell ref="I83:I85"/>
    <mergeCell ref="H87:H89"/>
    <mergeCell ref="I87:I89"/>
    <mergeCell ref="H67:H69"/>
    <mergeCell ref="I67:I69"/>
    <mergeCell ref="H70:H72"/>
    <mergeCell ref="I70:I72"/>
    <mergeCell ref="H74:H76"/>
    <mergeCell ref="I74:I76"/>
    <mergeCell ref="H57:H59"/>
    <mergeCell ref="I57:I59"/>
    <mergeCell ref="B80:B82"/>
    <mergeCell ref="B64:B66"/>
    <mergeCell ref="B67:B69"/>
    <mergeCell ref="B70:B72"/>
    <mergeCell ref="L151:L153"/>
    <mergeCell ref="M151:M153"/>
    <mergeCell ref="A134:A138"/>
    <mergeCell ref="B134:B138"/>
    <mergeCell ref="C134:C138"/>
    <mergeCell ref="D134:D138"/>
    <mergeCell ref="E134:E138"/>
    <mergeCell ref="F134:F138"/>
    <mergeCell ref="H110:H115"/>
    <mergeCell ref="I110:I115"/>
    <mergeCell ref="C126:C130"/>
    <mergeCell ref="D126:D130"/>
    <mergeCell ref="B110:B115"/>
    <mergeCell ref="A110:A115"/>
    <mergeCell ref="D141:D145"/>
    <mergeCell ref="A141:A145"/>
    <mergeCell ref="B141:B145"/>
    <mergeCell ref="A126:A130"/>
    <mergeCell ref="B126:B130"/>
    <mergeCell ref="E126:E130"/>
    <mergeCell ref="F126:F130"/>
    <mergeCell ref="C141:C145"/>
    <mergeCell ref="E141:E145"/>
    <mergeCell ref="F141:F145"/>
    <mergeCell ref="K151:K153"/>
    <mergeCell ref="E203:E205"/>
    <mergeCell ref="F203:F205"/>
    <mergeCell ref="A185:A187"/>
    <mergeCell ref="B185:B187"/>
    <mergeCell ref="A160:A162"/>
    <mergeCell ref="B160:B162"/>
    <mergeCell ref="A154:A156"/>
    <mergeCell ref="B154:B156"/>
    <mergeCell ref="A182:A184"/>
    <mergeCell ref="B182:B184"/>
    <mergeCell ref="C182:C184"/>
    <mergeCell ref="D182:D184"/>
    <mergeCell ref="E182:E184"/>
    <mergeCell ref="F182:F184"/>
    <mergeCell ref="C154:C156"/>
    <mergeCell ref="B197:B199"/>
    <mergeCell ref="A200:A202"/>
    <mergeCell ref="B200:B202"/>
    <mergeCell ref="C185:C187"/>
    <mergeCell ref="D185:D187"/>
    <mergeCell ref="I175:I177"/>
    <mergeCell ref="F197:F199"/>
    <mergeCell ref="C170:C172"/>
    <mergeCell ref="D170:D172"/>
    <mergeCell ref="E170:E172"/>
    <mergeCell ref="F170:F172"/>
    <mergeCell ref="H151:H153"/>
    <mergeCell ref="I151:I153"/>
    <mergeCell ref="J151:J153"/>
    <mergeCell ref="C203:C205"/>
    <mergeCell ref="D203:D205"/>
    <mergeCell ref="A215:A217"/>
    <mergeCell ref="B215:B217"/>
    <mergeCell ref="I209:I211"/>
    <mergeCell ref="F206:F208"/>
    <mergeCell ref="E185:E187"/>
    <mergeCell ref="F185:F187"/>
    <mergeCell ref="A170:A172"/>
    <mergeCell ref="B170:B172"/>
    <mergeCell ref="H203:H205"/>
    <mergeCell ref="I203:I205"/>
    <mergeCell ref="C197:C199"/>
    <mergeCell ref="D197:D199"/>
    <mergeCell ref="H169:H171"/>
    <mergeCell ref="I169:I171"/>
    <mergeCell ref="A203:A205"/>
    <mergeCell ref="B203:B205"/>
    <mergeCell ref="A197:A199"/>
    <mergeCell ref="E200:E202"/>
    <mergeCell ref="F200:F202"/>
    <mergeCell ref="H172:H174"/>
    <mergeCell ref="I172:I174"/>
    <mergeCell ref="H175:H177"/>
    <mergeCell ref="J154:J156"/>
    <mergeCell ref="K154:K156"/>
    <mergeCell ref="L154:L156"/>
    <mergeCell ref="J163:J165"/>
    <mergeCell ref="K163:K165"/>
    <mergeCell ref="L163:L165"/>
    <mergeCell ref="J169:J171"/>
    <mergeCell ref="K169:K171"/>
    <mergeCell ref="L169:L171"/>
    <mergeCell ref="A173:A175"/>
    <mergeCell ref="B173:B175"/>
    <mergeCell ref="C173:C175"/>
    <mergeCell ref="D173:D175"/>
    <mergeCell ref="E173:E175"/>
    <mergeCell ref="F173:F175"/>
    <mergeCell ref="A176:A178"/>
    <mergeCell ref="B176:B178"/>
    <mergeCell ref="C176:C178"/>
    <mergeCell ref="M154:M156"/>
    <mergeCell ref="J157:J159"/>
    <mergeCell ref="K157:K159"/>
    <mergeCell ref="L157:L159"/>
    <mergeCell ref="M157:M159"/>
    <mergeCell ref="H160:H162"/>
    <mergeCell ref="I160:I162"/>
    <mergeCell ref="J160:J162"/>
    <mergeCell ref="K160:K162"/>
    <mergeCell ref="L160:L162"/>
    <mergeCell ref="M160:M162"/>
    <mergeCell ref="H157:H159"/>
    <mergeCell ref="I157:I159"/>
    <mergeCell ref="H154:H156"/>
    <mergeCell ref="I154:I156"/>
    <mergeCell ref="M163:M165"/>
    <mergeCell ref="H166:H168"/>
    <mergeCell ref="I166:I168"/>
    <mergeCell ref="J166:J168"/>
    <mergeCell ref="K166:K168"/>
    <mergeCell ref="L166:L168"/>
    <mergeCell ref="M166:M168"/>
    <mergeCell ref="H163:H165"/>
    <mergeCell ref="I163:I165"/>
    <mergeCell ref="M169:M171"/>
    <mergeCell ref="J206:J208"/>
    <mergeCell ref="K206:K208"/>
    <mergeCell ref="L206:L208"/>
    <mergeCell ref="J209:J211"/>
    <mergeCell ref="K209:K211"/>
    <mergeCell ref="L209:L211"/>
    <mergeCell ref="J172:J174"/>
    <mergeCell ref="K172:K174"/>
    <mergeCell ref="L172:L174"/>
    <mergeCell ref="M172:M174"/>
    <mergeCell ref="J175:J177"/>
    <mergeCell ref="K175:K177"/>
    <mergeCell ref="L175:L177"/>
    <mergeCell ref="M175:M177"/>
    <mergeCell ref="K189:K191"/>
    <mergeCell ref="L189:L191"/>
    <mergeCell ref="M189:M191"/>
    <mergeCell ref="J197:J199"/>
    <mergeCell ref="K197:K199"/>
    <mergeCell ref="L197:L199"/>
    <mergeCell ref="J192:J194"/>
    <mergeCell ref="K192:K194"/>
    <mergeCell ref="L192:L194"/>
    <mergeCell ref="M261:M265"/>
    <mergeCell ref="E365:E367"/>
    <mergeCell ref="F365:F367"/>
    <mergeCell ref="J212:J214"/>
    <mergeCell ref="K212:K214"/>
    <mergeCell ref="L212:L214"/>
    <mergeCell ref="M212:M214"/>
    <mergeCell ref="J215:J217"/>
    <mergeCell ref="K215:K217"/>
    <mergeCell ref="L215:L217"/>
    <mergeCell ref="M215:M217"/>
    <mergeCell ref="A362:M362"/>
    <mergeCell ref="C212:C214"/>
    <mergeCell ref="D212:D214"/>
    <mergeCell ref="E212:E214"/>
    <mergeCell ref="F212:F214"/>
    <mergeCell ref="I218:I220"/>
    <mergeCell ref="I212:I214"/>
    <mergeCell ref="H296:H298"/>
    <mergeCell ref="I296:I298"/>
    <mergeCell ref="J296:J298"/>
    <mergeCell ref="K296:K298"/>
    <mergeCell ref="L296:L298"/>
    <mergeCell ref="M296:M298"/>
    <mergeCell ref="A3:E3"/>
    <mergeCell ref="A4:E4"/>
    <mergeCell ref="A5:E5"/>
    <mergeCell ref="A6:E6"/>
    <mergeCell ref="A7:E7"/>
    <mergeCell ref="A8:E8"/>
    <mergeCell ref="A9:E9"/>
    <mergeCell ref="A10:E10"/>
    <mergeCell ref="E209:E211"/>
    <mergeCell ref="C206:C208"/>
    <mergeCell ref="D206:D208"/>
    <mergeCell ref="E206:E208"/>
    <mergeCell ref="E197:E199"/>
    <mergeCell ref="C200:C202"/>
    <mergeCell ref="D200:D202"/>
    <mergeCell ref="C160:C162"/>
    <mergeCell ref="D160:D162"/>
    <mergeCell ref="E160:E162"/>
    <mergeCell ref="D154:D156"/>
    <mergeCell ref="E154:E156"/>
    <mergeCell ref="A157:A159"/>
    <mergeCell ref="B157:B159"/>
    <mergeCell ref="C157:C159"/>
    <mergeCell ref="D157:D159"/>
    <mergeCell ref="A365:A367"/>
    <mergeCell ref="B365:B367"/>
    <mergeCell ref="H365:H367"/>
    <mergeCell ref="I365:I367"/>
    <mergeCell ref="J365:J367"/>
    <mergeCell ref="K365:K367"/>
    <mergeCell ref="L365:L367"/>
    <mergeCell ref="M365:M367"/>
    <mergeCell ref="C365:C367"/>
    <mergeCell ref="D365:D367"/>
    <mergeCell ref="J95:J97"/>
    <mergeCell ref="K95:K97"/>
    <mergeCell ref="L95:L97"/>
    <mergeCell ref="M95:M97"/>
    <mergeCell ref="J98:J100"/>
    <mergeCell ref="K98:K100"/>
    <mergeCell ref="L98:L100"/>
    <mergeCell ref="M98:M100"/>
    <mergeCell ref="H117:H119"/>
    <mergeCell ref="K117:K119"/>
    <mergeCell ref="L117:L119"/>
    <mergeCell ref="M117:M119"/>
    <mergeCell ref="I117:J119"/>
    <mergeCell ref="H101:H103"/>
    <mergeCell ref="I101:I103"/>
    <mergeCell ref="J101:J103"/>
    <mergeCell ref="K101:K103"/>
    <mergeCell ref="L101:L103"/>
    <mergeCell ref="M101:M103"/>
    <mergeCell ref="A105:M105"/>
    <mergeCell ref="I39:I41"/>
    <mergeCell ref="A77:A79"/>
    <mergeCell ref="B77:B79"/>
    <mergeCell ref="H80:H82"/>
    <mergeCell ref="I80:I82"/>
    <mergeCell ref="A96:A98"/>
    <mergeCell ref="B96:B98"/>
    <mergeCell ref="H95:H97"/>
    <mergeCell ref="I95:I97"/>
    <mergeCell ref="H98:H100"/>
    <mergeCell ref="I98:I100"/>
    <mergeCell ref="A42:A44"/>
    <mergeCell ref="B42:B44"/>
    <mergeCell ref="H42:H44"/>
    <mergeCell ref="I42:I44"/>
    <mergeCell ref="A45:A47"/>
    <mergeCell ref="B45:B47"/>
    <mergeCell ref="H45:H47"/>
    <mergeCell ref="I45:I47"/>
    <mergeCell ref="H60:H62"/>
    <mergeCell ref="I60:I62"/>
    <mergeCell ref="B93:B95"/>
    <mergeCell ref="A99:A101"/>
    <mergeCell ref="B99:B101"/>
    <mergeCell ref="H120:H122"/>
    <mergeCell ref="I120:J122"/>
    <mergeCell ref="K120:K122"/>
    <mergeCell ref="L120:L122"/>
    <mergeCell ref="M120:M122"/>
    <mergeCell ref="A120:A122"/>
    <mergeCell ref="B120:C122"/>
    <mergeCell ref="D120:D122"/>
    <mergeCell ref="E120:E122"/>
    <mergeCell ref="F120:F122"/>
    <mergeCell ref="G132:H132"/>
    <mergeCell ref="A164:A166"/>
    <mergeCell ref="B164:B166"/>
    <mergeCell ref="C164:C166"/>
    <mergeCell ref="D164:D166"/>
    <mergeCell ref="E164:E166"/>
    <mergeCell ref="F164:F166"/>
    <mergeCell ref="A167:A169"/>
    <mergeCell ref="B167:B169"/>
    <mergeCell ref="C167:C169"/>
    <mergeCell ref="D167:D169"/>
    <mergeCell ref="E167:E169"/>
    <mergeCell ref="F167:F169"/>
    <mergeCell ref="F160:F162"/>
    <mergeCell ref="F154:F156"/>
    <mergeCell ref="E157:E159"/>
    <mergeCell ref="F157:F159"/>
    <mergeCell ref="A147:M147"/>
    <mergeCell ref="A151:A153"/>
    <mergeCell ref="B151:B153"/>
    <mergeCell ref="C151:C153"/>
    <mergeCell ref="D151:D153"/>
    <mergeCell ref="E151:E153"/>
    <mergeCell ref="F151:F153"/>
    <mergeCell ref="A189:A191"/>
    <mergeCell ref="B189:B191"/>
    <mergeCell ref="C189:C191"/>
    <mergeCell ref="D189:D191"/>
    <mergeCell ref="E189:E191"/>
    <mergeCell ref="F189:F191"/>
    <mergeCell ref="D176:D178"/>
    <mergeCell ref="E176:E178"/>
    <mergeCell ref="F176:F178"/>
    <mergeCell ref="A179:A181"/>
    <mergeCell ref="B179:B181"/>
    <mergeCell ref="C179:C181"/>
    <mergeCell ref="D179:D181"/>
    <mergeCell ref="E179:E181"/>
    <mergeCell ref="F179:F181"/>
    <mergeCell ref="M192:M194"/>
    <mergeCell ref="H183:H185"/>
    <mergeCell ref="I183:I185"/>
    <mergeCell ref="J183:J185"/>
    <mergeCell ref="K183:K185"/>
    <mergeCell ref="L183:L185"/>
    <mergeCell ref="M183:M185"/>
    <mergeCell ref="H186:H188"/>
    <mergeCell ref="I186:I188"/>
    <mergeCell ref="J186:J188"/>
    <mergeCell ref="K186:K188"/>
    <mergeCell ref="L186:L188"/>
    <mergeCell ref="M186:M188"/>
    <mergeCell ref="H189:H191"/>
    <mergeCell ref="I189:I191"/>
    <mergeCell ref="J189:J191"/>
    <mergeCell ref="A192:A194"/>
    <mergeCell ref="B192:B194"/>
    <mergeCell ref="C192:C194"/>
    <mergeCell ref="D192:D194"/>
    <mergeCell ref="E192:E194"/>
    <mergeCell ref="F192:F194"/>
    <mergeCell ref="A281:E289"/>
    <mergeCell ref="H197:H199"/>
    <mergeCell ref="I197:I199"/>
    <mergeCell ref="H192:H194"/>
    <mergeCell ref="I192:I194"/>
    <mergeCell ref="H218:H220"/>
    <mergeCell ref="A218:A220"/>
    <mergeCell ref="B218:B220"/>
    <mergeCell ref="C215:C217"/>
    <mergeCell ref="D215:D217"/>
    <mergeCell ref="A209:A211"/>
    <mergeCell ref="B209:B211"/>
    <mergeCell ref="H212:H214"/>
    <mergeCell ref="A212:A214"/>
    <mergeCell ref="B212:B214"/>
    <mergeCell ref="F209:F211"/>
    <mergeCell ref="I215:I217"/>
    <mergeCell ref="C209:C211"/>
    <mergeCell ref="M197:M199"/>
    <mergeCell ref="H247:H249"/>
    <mergeCell ref="I247:I249"/>
    <mergeCell ref="J247:J249"/>
    <mergeCell ref="K247:K249"/>
    <mergeCell ref="L247:L249"/>
    <mergeCell ref="M247:M249"/>
    <mergeCell ref="A248:A250"/>
    <mergeCell ref="B248:B250"/>
    <mergeCell ref="C248:C250"/>
    <mergeCell ref="D248:D250"/>
    <mergeCell ref="E248:E250"/>
    <mergeCell ref="F248:F250"/>
    <mergeCell ref="C218:C220"/>
    <mergeCell ref="D218:D220"/>
    <mergeCell ref="E218:E220"/>
    <mergeCell ref="F218:F220"/>
    <mergeCell ref="H209:H211"/>
    <mergeCell ref="D209:D211"/>
    <mergeCell ref="E215:E217"/>
    <mergeCell ref="F215:F217"/>
    <mergeCell ref="H215:H217"/>
    <mergeCell ref="A206:A208"/>
    <mergeCell ref="B206:B208"/>
    <mergeCell ref="H345:H347"/>
    <mergeCell ref="I345:I347"/>
    <mergeCell ref="J345:J347"/>
    <mergeCell ref="K345:K347"/>
    <mergeCell ref="L345:L347"/>
    <mergeCell ref="M345:M347"/>
    <mergeCell ref="H339:H341"/>
    <mergeCell ref="I339:I341"/>
    <mergeCell ref="J339:J341"/>
    <mergeCell ref="K339:K341"/>
    <mergeCell ref="L339:L341"/>
    <mergeCell ref="M339:M341"/>
    <mergeCell ref="H342:H344"/>
    <mergeCell ref="I342:I344"/>
    <mergeCell ref="J342:J344"/>
    <mergeCell ref="K342:K344"/>
    <mergeCell ref="L342:L344"/>
    <mergeCell ref="M342:M344"/>
  </mergeCells>
  <hyperlinks>
    <hyperlink ref="B103" location="Лист1!A1" display="Назад в содержание"/>
    <hyperlink ref="B146" location="Лист1!A1" display="Назад в содержание"/>
    <hyperlink ref="B256" location="Лист1!A1" display="Назад в содержание"/>
    <hyperlink ref="B306" location="Лист1!A1" display="Назад в содержание"/>
    <hyperlink ref="B349" location="Лист1!A1" display="Назад в содержание"/>
    <hyperlink ref="B361" location="Лист1!A1" display="Назад в содержание"/>
    <hyperlink ref="A3" location="Лист1!A11" display="Фурнитура для межкомнатных стеклянных дверей"/>
    <hyperlink ref="A4" location="Лист1!A92" display="Раздвижные системы"/>
    <hyperlink ref="A5" location="Лист1!A123" display="Фурнитура для душевых кабин и перегородок"/>
    <hyperlink ref="A6" location="Лист1!A201" display="Готовые комплекты для душевых кабин и перегородок"/>
    <hyperlink ref="A7" location="Лист1!A258" display="Алюминиевые профили"/>
    <hyperlink ref="A8" location="Лист1!A275" display="Фурнитура для маятниковых систем и ЦСП перегородок HAG"/>
    <hyperlink ref="A9" location="Лист1!A303" display="Ручки для стеклянных дверей"/>
    <hyperlink ref="A10" location="Лист1!A315" display="Стеклянный козырек и скрытые доводчики"/>
    <hyperlink ref="A4:E4" location="Лист1!A131" display="Раздвижные системы"/>
    <hyperlink ref="A5:E5" location="Лист1!G174" display="Фурнитура для душевых кабин и перегородок"/>
    <hyperlink ref="A6:E6" location="Лист1!G272" display="Готовые комплекты для душевых кабин и перегородок"/>
    <hyperlink ref="A7:E7" location="Лист1!A298" display="Алюминиевые профили"/>
    <hyperlink ref="A8:E8" location="Лист1!G321" display="Фурнитура для маятниковых систем и ЦСП перегородок HAG"/>
    <hyperlink ref="A9:E9" location="Лист1!G357" display="Ручки для стеклянных дверей"/>
    <hyperlink ref="A10:E10" location="Лист1!G370" display="Стеклянный козырек и скрытые доводчики"/>
  </hyperlinks>
  <pageMargins left="0.25" right="0.25" top="0.75" bottom="0.75" header="0.3" footer="0.3"/>
  <pageSetup paperSize="9" scale="10" orientation="landscape" r:id="rId1"/>
  <rowBreaks count="4" manualBreakCount="4">
    <brk id="29" max="12" man="1"/>
    <brk id="56" max="12" man="1"/>
    <brk id="78" max="12" man="1"/>
    <brk id="355" max="1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28" sqref="H28"/>
    </sheetView>
  </sheetViews>
  <sheetFormatPr defaultRowHeight="15" x14ac:dyDescent="0.25"/>
  <sheetData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workbookViewId="0">
      <selection activeCell="E8" sqref="E8:F31"/>
    </sheetView>
  </sheetViews>
  <sheetFormatPr defaultRowHeight="15" x14ac:dyDescent="0.25"/>
  <sheetData>
    <row r="1" spans="1:8" x14ac:dyDescent="0.25">
      <c r="A1" s="11">
        <v>54</v>
      </c>
      <c r="B1" s="6">
        <v>29.700000000000003</v>
      </c>
      <c r="C1" s="12">
        <v>26.4</v>
      </c>
      <c r="F1">
        <f>+A1*1.2</f>
        <v>64.8</v>
      </c>
      <c r="G1">
        <f t="shared" ref="G1:H1" si="0">+B1*1.2</f>
        <v>35.64</v>
      </c>
      <c r="H1">
        <f t="shared" si="0"/>
        <v>31.679999999999996</v>
      </c>
    </row>
    <row r="2" spans="1:8" x14ac:dyDescent="0.25">
      <c r="A2" s="10">
        <v>66</v>
      </c>
      <c r="B2" s="2">
        <v>36.300000000000004</v>
      </c>
      <c r="C2" s="13">
        <v>26.4</v>
      </c>
      <c r="F2">
        <f t="shared" ref="F2:F3" si="1">+A2*1.2</f>
        <v>79.2</v>
      </c>
      <c r="G2">
        <f t="shared" ref="G2:G3" si="2">+B2*1.2</f>
        <v>43.56</v>
      </c>
      <c r="H2">
        <f t="shared" ref="H2:H3" si="3">+C2*1.2</f>
        <v>31.679999999999996</v>
      </c>
    </row>
    <row r="3" spans="1:8" ht="15.75" thickBot="1" x14ac:dyDescent="0.3">
      <c r="A3" s="14">
        <v>70.8</v>
      </c>
      <c r="B3" s="8">
        <v>38.940000000000005</v>
      </c>
      <c r="C3" s="15">
        <v>32.879999999999995</v>
      </c>
      <c r="F3">
        <f t="shared" si="1"/>
        <v>84.96</v>
      </c>
      <c r="G3">
        <f t="shared" si="2"/>
        <v>46.728000000000002</v>
      </c>
      <c r="H3">
        <f t="shared" si="3"/>
        <v>39.455999999999996</v>
      </c>
    </row>
    <row r="7" spans="1:8" ht="15.75" thickBot="1" x14ac:dyDescent="0.3"/>
    <row r="8" spans="1:8" x14ac:dyDescent="0.25">
      <c r="A8" s="247">
        <v>7.6</v>
      </c>
      <c r="B8" s="247">
        <f>+A8*0.55</f>
        <v>4.18</v>
      </c>
      <c r="C8" s="250">
        <f>+A8*0.45</f>
        <v>3.42</v>
      </c>
      <c r="D8" s="247"/>
      <c r="E8" s="247">
        <f>+B8*0.8</f>
        <v>3.3439999999999999</v>
      </c>
      <c r="F8" s="247">
        <f>+C8*0.8</f>
        <v>2.7360000000000002</v>
      </c>
    </row>
    <row r="9" spans="1:8" x14ac:dyDescent="0.25">
      <c r="A9" s="248"/>
      <c r="B9" s="248"/>
      <c r="C9" s="251"/>
      <c r="D9" s="248"/>
      <c r="E9" s="248"/>
      <c r="F9" s="248"/>
    </row>
    <row r="10" spans="1:8" ht="15.75" thickBot="1" x14ac:dyDescent="0.3">
      <c r="A10" s="249"/>
      <c r="B10" s="249"/>
      <c r="C10" s="252"/>
      <c r="D10" s="249"/>
      <c r="E10" s="249"/>
      <c r="F10" s="249"/>
    </row>
    <row r="11" spans="1:8" x14ac:dyDescent="0.25">
      <c r="A11" s="247">
        <v>8.6</v>
      </c>
      <c r="B11" s="247">
        <f>+A11*0.55</f>
        <v>4.7300000000000004</v>
      </c>
      <c r="C11" s="250">
        <f>+A11*0.45</f>
        <v>3.87</v>
      </c>
      <c r="D11" s="247"/>
      <c r="E11" s="247">
        <f t="shared" ref="E11" si="4">+B11*0.8</f>
        <v>3.7840000000000007</v>
      </c>
      <c r="F11" s="247">
        <f t="shared" ref="F11" si="5">+C11*0.8</f>
        <v>3.0960000000000001</v>
      </c>
    </row>
    <row r="12" spans="1:8" x14ac:dyDescent="0.25">
      <c r="A12" s="248"/>
      <c r="B12" s="248"/>
      <c r="C12" s="251"/>
      <c r="D12" s="248"/>
      <c r="E12" s="248"/>
      <c r="F12" s="248"/>
    </row>
    <row r="13" spans="1:8" ht="15.75" thickBot="1" x14ac:dyDescent="0.3">
      <c r="A13" s="249"/>
      <c r="B13" s="249"/>
      <c r="C13" s="252"/>
      <c r="D13" s="249"/>
      <c r="E13" s="249"/>
      <c r="F13" s="249"/>
    </row>
    <row r="14" spans="1:8" x14ac:dyDescent="0.25">
      <c r="A14" s="247">
        <v>13.2</v>
      </c>
      <c r="B14" s="247">
        <f t="shared" ref="B14" si="6">+A14*0.55</f>
        <v>7.26</v>
      </c>
      <c r="C14" s="250">
        <f t="shared" ref="C14" si="7">+A14*0.45</f>
        <v>5.9399999999999995</v>
      </c>
      <c r="D14" s="247"/>
      <c r="E14" s="247">
        <f t="shared" ref="E14" si="8">+B14*0.8</f>
        <v>5.8079999999999998</v>
      </c>
      <c r="F14" s="247">
        <f t="shared" ref="F14" si="9">+C14*0.8</f>
        <v>4.7519999999999998</v>
      </c>
    </row>
    <row r="15" spans="1:8" x14ac:dyDescent="0.25">
      <c r="A15" s="248"/>
      <c r="B15" s="248"/>
      <c r="C15" s="251"/>
      <c r="D15" s="248"/>
      <c r="E15" s="248"/>
      <c r="F15" s="248"/>
    </row>
    <row r="16" spans="1:8" ht="15.75" thickBot="1" x14ac:dyDescent="0.3">
      <c r="A16" s="249"/>
      <c r="B16" s="249"/>
      <c r="C16" s="252"/>
      <c r="D16" s="249"/>
      <c r="E16" s="249"/>
      <c r="F16" s="249"/>
    </row>
    <row r="17" spans="1:6" x14ac:dyDescent="0.25">
      <c r="A17" s="247">
        <v>10</v>
      </c>
      <c r="B17" s="247">
        <f t="shared" ref="B17" si="10">+A17*0.55</f>
        <v>5.5</v>
      </c>
      <c r="C17" s="250">
        <f t="shared" ref="C17" si="11">+A17*0.45</f>
        <v>4.5</v>
      </c>
      <c r="D17" s="247"/>
      <c r="E17" s="247">
        <f t="shared" ref="E17" si="12">+B17*0.8</f>
        <v>4.4000000000000004</v>
      </c>
      <c r="F17" s="247">
        <f t="shared" ref="F17" si="13">+C17*0.8</f>
        <v>3.6</v>
      </c>
    </row>
    <row r="18" spans="1:6" x14ac:dyDescent="0.25">
      <c r="A18" s="248"/>
      <c r="B18" s="248"/>
      <c r="C18" s="251"/>
      <c r="D18" s="248"/>
      <c r="E18" s="248"/>
      <c r="F18" s="248"/>
    </row>
    <row r="19" spans="1:6" ht="15.75" thickBot="1" x14ac:dyDescent="0.3">
      <c r="A19" s="249"/>
      <c r="B19" s="249"/>
      <c r="C19" s="252"/>
      <c r="D19" s="249"/>
      <c r="E19" s="249"/>
      <c r="F19" s="249"/>
    </row>
    <row r="20" spans="1:6" x14ac:dyDescent="0.25">
      <c r="A20" s="247">
        <v>13.2</v>
      </c>
      <c r="B20" s="247">
        <f t="shared" ref="B20" si="14">+A20*0.55</f>
        <v>7.26</v>
      </c>
      <c r="C20" s="250">
        <f t="shared" ref="C20" si="15">+A20*0.45</f>
        <v>5.9399999999999995</v>
      </c>
      <c r="D20" s="247"/>
      <c r="E20" s="247">
        <f t="shared" ref="E20" si="16">+B20*0.8</f>
        <v>5.8079999999999998</v>
      </c>
      <c r="F20" s="247">
        <f t="shared" ref="F20" si="17">+C20*0.8</f>
        <v>4.7519999999999998</v>
      </c>
    </row>
    <row r="21" spans="1:6" x14ac:dyDescent="0.25">
      <c r="A21" s="248"/>
      <c r="B21" s="248"/>
      <c r="C21" s="251"/>
      <c r="D21" s="248"/>
      <c r="E21" s="248"/>
      <c r="F21" s="248"/>
    </row>
    <row r="22" spans="1:6" ht="15.75" thickBot="1" x14ac:dyDescent="0.3">
      <c r="A22" s="249"/>
      <c r="B22" s="249"/>
      <c r="C22" s="252"/>
      <c r="D22" s="249"/>
      <c r="E22" s="249"/>
      <c r="F22" s="249"/>
    </row>
    <row r="23" spans="1:6" x14ac:dyDescent="0.25">
      <c r="A23" s="247">
        <v>10</v>
      </c>
      <c r="B23" s="247">
        <f t="shared" ref="B23:B26" si="18">+A23*0.55</f>
        <v>5.5</v>
      </c>
      <c r="C23" s="250">
        <f t="shared" ref="C23" si="19">+A23*0.45</f>
        <v>4.5</v>
      </c>
      <c r="D23" s="247"/>
      <c r="E23" s="247">
        <f t="shared" ref="E23" si="20">+B23*0.8</f>
        <v>4.4000000000000004</v>
      </c>
      <c r="F23" s="247">
        <f t="shared" ref="F23" si="21">+C23*0.8</f>
        <v>3.6</v>
      </c>
    </row>
    <row r="24" spans="1:6" x14ac:dyDescent="0.25">
      <c r="A24" s="248"/>
      <c r="B24" s="248"/>
      <c r="C24" s="251"/>
      <c r="D24" s="248"/>
      <c r="E24" s="248"/>
      <c r="F24" s="248"/>
    </row>
    <row r="25" spans="1:6" ht="15.75" thickBot="1" x14ac:dyDescent="0.3">
      <c r="A25" s="249"/>
      <c r="B25" s="249"/>
      <c r="C25" s="252"/>
      <c r="D25" s="249"/>
      <c r="E25" s="249"/>
      <c r="F25" s="249"/>
    </row>
    <row r="26" spans="1:6" x14ac:dyDescent="0.25">
      <c r="A26" s="247">
        <v>13.2</v>
      </c>
      <c r="B26" s="247">
        <f t="shared" si="18"/>
        <v>7.26</v>
      </c>
      <c r="C26" s="250">
        <f t="shared" ref="C26" si="22">+A26*0.45</f>
        <v>5.9399999999999995</v>
      </c>
      <c r="D26" s="247"/>
      <c r="E26" s="247">
        <f t="shared" ref="E26" si="23">+B26*0.8</f>
        <v>5.8079999999999998</v>
      </c>
      <c r="F26" s="247">
        <f t="shared" ref="F26" si="24">+C26*0.8</f>
        <v>4.7519999999999998</v>
      </c>
    </row>
    <row r="27" spans="1:6" x14ac:dyDescent="0.25">
      <c r="A27" s="248"/>
      <c r="B27" s="248"/>
      <c r="C27" s="251"/>
      <c r="D27" s="248"/>
      <c r="E27" s="248"/>
      <c r="F27" s="248"/>
    </row>
    <row r="28" spans="1:6" ht="15.75" thickBot="1" x14ac:dyDescent="0.3">
      <c r="A28" s="249"/>
      <c r="B28" s="249"/>
      <c r="C28" s="252"/>
      <c r="D28" s="249"/>
      <c r="E28" s="249"/>
      <c r="F28" s="249"/>
    </row>
    <row r="29" spans="1:6" x14ac:dyDescent="0.25">
      <c r="A29" s="247">
        <v>10</v>
      </c>
      <c r="B29" s="247">
        <f t="shared" ref="B29" si="25">+A29*0.55</f>
        <v>5.5</v>
      </c>
      <c r="C29" s="250">
        <f t="shared" ref="C29" si="26">+A29*0.45</f>
        <v>4.5</v>
      </c>
      <c r="D29" s="247"/>
      <c r="E29" s="247">
        <f t="shared" ref="E29" si="27">+B29*0.8</f>
        <v>4.4000000000000004</v>
      </c>
      <c r="F29" s="247">
        <f t="shared" ref="F29" si="28">+C29*0.8</f>
        <v>3.6</v>
      </c>
    </row>
    <row r="30" spans="1:6" x14ac:dyDescent="0.25">
      <c r="A30" s="248"/>
      <c r="B30" s="248"/>
      <c r="C30" s="251"/>
      <c r="D30" s="248"/>
      <c r="E30" s="248"/>
      <c r="F30" s="248"/>
    </row>
    <row r="31" spans="1:6" ht="15.75" thickBot="1" x14ac:dyDescent="0.3">
      <c r="A31" s="249"/>
      <c r="B31" s="249"/>
      <c r="C31" s="252"/>
      <c r="D31" s="249"/>
      <c r="E31" s="249"/>
      <c r="F31" s="249"/>
    </row>
  </sheetData>
  <mergeCells count="48">
    <mergeCell ref="A8:A10"/>
    <mergeCell ref="B8:B10"/>
    <mergeCell ref="C8:C10"/>
    <mergeCell ref="A11:A13"/>
    <mergeCell ref="B11:B13"/>
    <mergeCell ref="C11:C13"/>
    <mergeCell ref="A14:A16"/>
    <mergeCell ref="B14:B16"/>
    <mergeCell ref="C14:C16"/>
    <mergeCell ref="A17:A19"/>
    <mergeCell ref="B17:B19"/>
    <mergeCell ref="C17:C19"/>
    <mergeCell ref="A20:A22"/>
    <mergeCell ref="B20:B22"/>
    <mergeCell ref="C20:C22"/>
    <mergeCell ref="A23:A25"/>
    <mergeCell ref="B23:B25"/>
    <mergeCell ref="C23:C25"/>
    <mergeCell ref="A26:A28"/>
    <mergeCell ref="B26:B28"/>
    <mergeCell ref="C26:C28"/>
    <mergeCell ref="A29:A31"/>
    <mergeCell ref="B29:B31"/>
    <mergeCell ref="C29:C31"/>
    <mergeCell ref="D8:D10"/>
    <mergeCell ref="E8:E10"/>
    <mergeCell ref="F8:F10"/>
    <mergeCell ref="D11:D13"/>
    <mergeCell ref="E11:E13"/>
    <mergeCell ref="F11:F13"/>
    <mergeCell ref="D14:D16"/>
    <mergeCell ref="E14:E16"/>
    <mergeCell ref="F14:F16"/>
    <mergeCell ref="D17:D19"/>
    <mergeCell ref="E17:E19"/>
    <mergeCell ref="F17:F19"/>
    <mergeCell ref="D20:D22"/>
    <mergeCell ref="E20:E22"/>
    <mergeCell ref="F20:F22"/>
    <mergeCell ref="D23:D25"/>
    <mergeCell ref="E23:E25"/>
    <mergeCell ref="F23:F25"/>
    <mergeCell ref="D26:D28"/>
    <mergeCell ref="E26:E28"/>
    <mergeCell ref="F26:F28"/>
    <mergeCell ref="D29:D31"/>
    <mergeCell ref="E29:E31"/>
    <mergeCell ref="F29:F3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Лист3</vt:lpstr>
      <vt:lpstr>Лист2</vt:lpstr>
      <vt:lpstr>Лист1!Область_печати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Челпановский Евгений Игоревич</dc:creator>
  <cp:lastModifiedBy>Челпановский Евгений Игоревич</cp:lastModifiedBy>
  <cp:lastPrinted>2018-03-30T09:37:18Z</cp:lastPrinted>
  <dcterms:created xsi:type="dcterms:W3CDTF">2016-11-12T08:27:20Z</dcterms:created>
  <dcterms:modified xsi:type="dcterms:W3CDTF">2018-04-09T07:33:46Z</dcterms:modified>
</cp:coreProperties>
</file>