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18840" windowHeight="997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144" i="1" l="1"/>
  <c r="G144" i="1"/>
  <c r="H144" i="1"/>
  <c r="E144" i="1"/>
  <c r="F126" i="1"/>
  <c r="F123" i="1" s="1"/>
  <c r="G126" i="1"/>
  <c r="G123" i="1" s="1"/>
  <c r="H126" i="1"/>
  <c r="H123" i="1" s="1"/>
  <c r="E126" i="1"/>
  <c r="E123" i="1" s="1"/>
  <c r="F87" i="1"/>
  <c r="G87" i="1"/>
  <c r="H87" i="1"/>
  <c r="E87" i="1"/>
  <c r="F105" i="1"/>
  <c r="G105" i="1"/>
  <c r="H105" i="1"/>
  <c r="E105" i="1"/>
  <c r="F84" i="1" l="1"/>
  <c r="F82" i="1" s="1"/>
  <c r="F67" i="1" l="1"/>
  <c r="G67" i="1"/>
  <c r="E67" i="1"/>
  <c r="I5" i="2"/>
  <c r="H5" i="2"/>
  <c r="G5" i="2"/>
  <c r="F147" i="1"/>
  <c r="G147" i="1"/>
  <c r="E147" i="1"/>
  <c r="E41" i="1"/>
  <c r="H53" i="1"/>
  <c r="F110" i="1"/>
  <c r="G110" i="1"/>
  <c r="E110" i="1"/>
  <c r="F154" i="1"/>
  <c r="F152" i="1" s="1"/>
  <c r="F146" i="1" s="1"/>
  <c r="G154" i="1"/>
  <c r="G152" i="1" s="1"/>
  <c r="G146" i="1" s="1"/>
  <c r="H154" i="1"/>
  <c r="E154" i="1"/>
  <c r="E152" i="1" s="1"/>
  <c r="E146" i="1" s="1"/>
  <c r="F119" i="1"/>
  <c r="G119" i="1"/>
  <c r="E119" i="1"/>
  <c r="F116" i="1"/>
  <c r="G116" i="1"/>
  <c r="E116" i="1"/>
  <c r="F113" i="1"/>
  <c r="G113" i="1"/>
  <c r="E113" i="1"/>
  <c r="F50" i="1"/>
  <c r="G50" i="1"/>
  <c r="H50" i="1"/>
  <c r="E50" i="1"/>
  <c r="F47" i="1"/>
  <c r="G47" i="1"/>
  <c r="H47" i="1"/>
  <c r="E47" i="1"/>
  <c r="F41" i="1"/>
  <c r="G41" i="1"/>
  <c r="H41" i="1"/>
  <c r="F39" i="1"/>
  <c r="G39" i="1"/>
  <c r="H39" i="1"/>
  <c r="E39" i="1"/>
  <c r="F56" i="1"/>
  <c r="G56" i="1"/>
  <c r="E56" i="1"/>
  <c r="F63" i="1"/>
  <c r="G63" i="1"/>
  <c r="E63" i="1"/>
  <c r="F69" i="1"/>
  <c r="G69" i="1"/>
  <c r="E69" i="1"/>
  <c r="F75" i="1"/>
  <c r="G75" i="1"/>
  <c r="E75" i="1"/>
  <c r="G84" i="1"/>
  <c r="G82" i="1" s="1"/>
  <c r="H84" i="1"/>
  <c r="E84" i="1"/>
  <c r="E82" i="1" s="1"/>
  <c r="G38" i="1" l="1"/>
  <c r="F38" i="1"/>
  <c r="G109" i="1"/>
  <c r="F55" i="1"/>
  <c r="F54" i="1" s="1"/>
  <c r="G55" i="1"/>
  <c r="G54" i="1" s="1"/>
  <c r="H38" i="1"/>
  <c r="E55" i="1"/>
  <c r="E54" i="1" s="1"/>
  <c r="E38" i="1"/>
  <c r="E109" i="1"/>
  <c r="F109" i="1"/>
  <c r="G53" i="1" l="1"/>
  <c r="F53" i="1"/>
  <c r="E53" i="1"/>
</calcChain>
</file>

<file path=xl/sharedStrings.xml><?xml version="1.0" encoding="utf-8"?>
<sst xmlns="http://schemas.openxmlformats.org/spreadsheetml/2006/main" count="367" uniqueCount="209">
  <si>
    <t>Приложение № 1</t>
  </si>
  <si>
    <t xml:space="preserve">к Порядку </t>
  </si>
  <si>
    <t>Утверждаю</t>
  </si>
  <si>
    <t>Коды</t>
  </si>
  <si>
    <t>Дата</t>
  </si>
  <si>
    <t>по Сводному реестру</t>
  </si>
  <si>
    <t>глава по БК</t>
  </si>
  <si>
    <t>ИНН</t>
  </si>
  <si>
    <t>КПП</t>
  </si>
  <si>
    <t>Единица измерения: руб</t>
  </si>
  <si>
    <t>по ОКЕИ</t>
  </si>
  <si>
    <t>Раздел 1. Поступления и выплаты</t>
  </si>
  <si>
    <t>Код строки</t>
  </si>
  <si>
    <t>Сумма</t>
  </si>
  <si>
    <t>за пределами планового периода</t>
  </si>
  <si>
    <t>x</t>
  </si>
  <si>
    <t>в том числе:</t>
  </si>
  <si>
    <t>оплата труда</t>
  </si>
  <si>
    <t>уплата налогов, сборов и иных платежей, всего</t>
  </si>
  <si>
    <t>налог на имущество организаций и земельный налог</t>
  </si>
  <si>
    <t>уплата штрафов (в том числе административных), пеней, иных платежей</t>
  </si>
  <si>
    <t>закупку товаров, работ, услуг в целях капитального ремонта государственного (муниципального) имущества</t>
  </si>
  <si>
    <t>возврат в бюджет средств субсидии</t>
  </si>
  <si>
    <r>
      <t> </t>
    </r>
    <r>
      <rPr>
        <sz val="7"/>
        <color theme="1"/>
        <rFont val="Times New Roman"/>
        <family val="1"/>
        <charset val="204"/>
      </rPr>
      <t>Наименование показателя</t>
    </r>
  </si>
  <si>
    <t>(подпись)</t>
  </si>
  <si>
    <t>м.п.</t>
  </si>
  <si>
    <t>(расшифровка)</t>
  </si>
  <si>
    <t>Согласовано</t>
  </si>
  <si>
    <t xml:space="preserve">Орган, осуществляющий функции и полномочия учредителя </t>
  </si>
  <si>
    <t>Учреждение</t>
  </si>
  <si>
    <t xml:space="preserve">Остаток средств на начало текущего финансового года </t>
  </si>
  <si>
    <t xml:space="preserve">Остаток средств на конец текущего финансового года </t>
  </si>
  <si>
    <t xml:space="preserve">Код по бюджетной классификации Российской Федерации </t>
  </si>
  <si>
    <t> N п/п</t>
  </si>
  <si>
    <t>Наименование показателя</t>
  </si>
  <si>
    <t>Коды строк</t>
  </si>
  <si>
    <t>Год начала закупки</t>
  </si>
  <si>
    <t>Выплаты на закупку товаров, работ, услуг, всего &lt;11&gt;</t>
  </si>
  <si>
    <t>1.1.</t>
  </si>
  <si>
    <t>1.2.</t>
  </si>
  <si>
    <t>1.3.</t>
  </si>
  <si>
    <t>1.4.</t>
  </si>
  <si>
    <t>1.4.1.1.</t>
  </si>
  <si>
    <t>1.4.1.2.</t>
  </si>
  <si>
    <t>1.4.2.</t>
  </si>
  <si>
    <t>1.4.2.1</t>
  </si>
  <si>
    <t>1.4.2.2.</t>
  </si>
  <si>
    <t>1.4.3.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</si>
  <si>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</si>
  <si>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</si>
  <si>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</si>
  <si>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</si>
  <si>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Аналитический код </t>
  </si>
  <si>
    <t>Доходы от собственности, всего</t>
  </si>
  <si>
    <t>платные услуги</t>
  </si>
  <si>
    <t>доходы по условным арендным платежам</t>
  </si>
  <si>
    <t>субсидии на финансовое обеспечение выполнения муниципального задания за счет средств бюджета публично-правового образования, создавшего учреждение</t>
  </si>
  <si>
    <t>Доходы от оказания услуг, работ, компенсации затрат учреждений, всего: в том числе</t>
  </si>
  <si>
    <t>Доходы от штрафов, пеней, иных сумм принудительного изъятия, всего</t>
  </si>
  <si>
    <t>Безвозмездные денежные поступления, всего: в том числе</t>
  </si>
  <si>
    <t>субсидия на иные цели</t>
  </si>
  <si>
    <t>пожертвования,гранты</t>
  </si>
  <si>
    <t>Прочие доходы, всего</t>
  </si>
  <si>
    <t>Прочие поступления всего, из них увеличение остатков денежных средств за счет возврата дебиторской задолженности прошлых лет</t>
  </si>
  <si>
    <t>в т.ч. доходы от операционной аренды </t>
  </si>
  <si>
    <t>0000000000.111.211</t>
  </si>
  <si>
    <t>000000000А.111.211</t>
  </si>
  <si>
    <t>000000000Б.111.211</t>
  </si>
  <si>
    <t>0000000000.111.211.12</t>
  </si>
  <si>
    <t>0000000000.111.211.14</t>
  </si>
  <si>
    <t>0000000000.111.266</t>
  </si>
  <si>
    <t>соц.пос. за три первых дня нетрудоспособности</t>
  </si>
  <si>
    <t>на выплату персоналу, всего</t>
  </si>
  <si>
    <t>на оплату труда, всего</t>
  </si>
  <si>
    <t>х</t>
  </si>
  <si>
    <t xml:space="preserve">Прочие выплаты персоналу, в том числе компенсационного характера </t>
  </si>
  <si>
    <t>0000000000.119.213</t>
  </si>
  <si>
    <t>000000000А.119.213</t>
  </si>
  <si>
    <t>0000000000.119.213.14</t>
  </si>
  <si>
    <t>страховые взносы на выплаты по оплате труда</t>
  </si>
  <si>
    <t>суточные</t>
  </si>
  <si>
    <t>проезд, найм жилья</t>
  </si>
  <si>
    <t>0000000000.112.212</t>
  </si>
  <si>
    <t>0000000000.112.226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</si>
  <si>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</si>
  <si>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 xml:space="preserve">Расходы на закупку товаров, работ, услуг, всего </t>
  </si>
  <si>
    <t>прочую закупку товаров, работ и услуг, всего: из них</t>
  </si>
  <si>
    <t>услуги связи</t>
  </si>
  <si>
    <t>транспортные услуги</t>
  </si>
  <si>
    <t>коммунальные услуги</t>
  </si>
  <si>
    <t>оплата отопления</t>
  </si>
  <si>
    <t>оплата водоснабжения</t>
  </si>
  <si>
    <t>оплата потребления электроэнергии</t>
  </si>
  <si>
    <t>оплата водоотведения</t>
  </si>
  <si>
    <t>оплата за обращение ТКО</t>
  </si>
  <si>
    <t>арендная плата за пользование  имуществом</t>
  </si>
  <si>
    <t>работы, услуги по содержанию имущества</t>
  </si>
  <si>
    <t>оплата услуг по пожарной и охранной сигнализации</t>
  </si>
  <si>
    <t>прочие работы, услуги</t>
  </si>
  <si>
    <t>оплата услуг по вневедомственной охране</t>
  </si>
  <si>
    <t>страхование</t>
  </si>
  <si>
    <t>увеличение стоимости основных средств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</si>
  <si>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</si>
  <si>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</si>
  <si>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</si>
  <si>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оборотные запасов(материалов)</t>
  </si>
  <si>
    <t>увеличение стоимости прочих материальных запасов однократного применения</t>
  </si>
  <si>
    <t xml:space="preserve">Прочие выплаты, всего </t>
  </si>
  <si>
    <t xml:space="preserve">налог на прибыль </t>
  </si>
  <si>
    <t xml:space="preserve">налог на добавленную стоимость </t>
  </si>
  <si>
    <t xml:space="preserve">Выплаты, уменьшающие доход, всего </t>
  </si>
  <si>
    <t xml:space="preserve">прочие налоги, уменьшающие доход </t>
  </si>
  <si>
    <t>0000000000.244.223.01</t>
  </si>
  <si>
    <t>Денежные призы</t>
  </si>
  <si>
    <t>оплата отопления (обл.субсидия)</t>
  </si>
  <si>
    <t>Взносы по обязательному социальному страхованию на выплаты по оплате труда работников , всего</t>
  </si>
  <si>
    <t xml:space="preserve">компенсационная выплата 50 рублей </t>
  </si>
  <si>
    <t>0000000000.851.291.11</t>
  </si>
  <si>
    <t>000000000А.851.291.89.11</t>
  </si>
  <si>
    <t>налог на имущество организаций (обл.субсидия)</t>
  </si>
  <si>
    <t>транспортный налог</t>
  </si>
  <si>
    <t>государственная пошлина</t>
  </si>
  <si>
    <t>оплата труда (обл.субсидия)</t>
  </si>
  <si>
    <t>оплата труда (софинансирование)</t>
  </si>
  <si>
    <t>1.4.1.</t>
  </si>
  <si>
    <t>в том числеза счет субсидий, предоставляемых на финансовое обеспечение выполнения государственного (муниципального) задания</t>
  </si>
  <si>
    <t>в т.ч. в соответствии с Федеральным законом N 44-ФЗ</t>
  </si>
  <si>
    <t xml:space="preserve">                                                                             (подпись)    (расшифровка )</t>
  </si>
  <si>
    <t xml:space="preserve">                                                                                      (фамилия, инициалы)                   </t>
  </si>
  <si>
    <t>Расходы, всего (муниципальное задание)</t>
  </si>
  <si>
    <t>Расходы, всего (предпринимательская деятельность)</t>
  </si>
  <si>
    <t>Расходы, всего (субсидия на иные цели)</t>
  </si>
  <si>
    <r>
      <t> </t>
    </r>
    <r>
      <rPr>
        <b/>
        <sz val="10"/>
        <color theme="1"/>
        <rFont val="Times New Roman"/>
        <family val="1"/>
        <charset val="204"/>
      </rPr>
      <t xml:space="preserve">Раздел 2. Сведения по выплатам на закупки товаров, работ, услуг </t>
    </r>
  </si>
  <si>
    <t xml:space="preserve"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 (далее - Федеральный закон N 44-ФЗ) и Федерального закона от 18 июля 2011 г. N 223-ФЗ "О закупках товаров, работ, услуг отдельными видами юридических лиц"  (далее - Федеральный закон N 223-ФЗ) </t>
  </si>
  <si>
    <t xml:space="preserve"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 </t>
  </si>
  <si>
    <t xml:space="preserve">по контрактам (договорам), заключенным до начала текущего финансового года с учетом требований Федерального закона N 44-ФЗ и Федерального закона N 223-ФЗ </t>
  </si>
  <si>
    <t xml:space="preserve"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 </t>
  </si>
  <si>
    <t xml:space="preserve">в соответствии с Федеральным законом N 223-ФЗ </t>
  </si>
  <si>
    <t>за счет субсидий, предоставляемых в соответствии с абзацем вторым пункта 1 статьи 78.1 Бюджетного кодекса Российской Федерации(субсидия на иные цели)</t>
  </si>
  <si>
    <t>ДОХОДЫ, ВСЕГО</t>
  </si>
  <si>
    <t>РАСХОДЫ, ВСЕГО</t>
  </si>
  <si>
    <t>выплаты специалистам, работающим в муниципальных учреждениях и проживающих в сельских населенных пунктах, частичной компенсации расходов на оплату ком.услуг</t>
  </si>
  <si>
    <t>1004.0000000000.112.212</t>
  </si>
  <si>
    <t>администрация Яранского района Кировской области</t>
  </si>
  <si>
    <t>000000000Б.119.213</t>
  </si>
  <si>
    <t>0000000000.112.266</t>
  </si>
  <si>
    <t>Увеличение стоимости лекарственных препаратов и материалов, применяемых в медицинских целях</t>
  </si>
  <si>
    <t>МБУ CШ Яранского района</t>
  </si>
  <si>
    <t>0000000000.350.296</t>
  </si>
  <si>
    <t>0000000000.852.291.11</t>
  </si>
  <si>
    <t>0000000000.852.291</t>
  </si>
  <si>
    <t>0000000000.853.292</t>
  </si>
  <si>
    <t>0000000000.831.297</t>
  </si>
  <si>
    <t>0000000000.244.221</t>
  </si>
  <si>
    <t>0000000000.244.222</t>
  </si>
  <si>
    <t>0000000000.244.223.02</t>
  </si>
  <si>
    <t>0000000000.244.223.04</t>
  </si>
  <si>
    <t>0000000000.244.224</t>
  </si>
  <si>
    <t>0000000000.244.225</t>
  </si>
  <si>
    <t>0000000000.244.225.09</t>
  </si>
  <si>
    <t>0000000000.244.226</t>
  </si>
  <si>
    <t>0000000000.244.226.10</t>
  </si>
  <si>
    <t>0000000000.244.227</t>
  </si>
  <si>
    <t>0000000000.244.310</t>
  </si>
  <si>
    <t>0000000000.244.343</t>
  </si>
  <si>
    <t>0000000000.244.344</t>
  </si>
  <si>
    <t>0000000000.244.345</t>
  </si>
  <si>
    <t>0000000000.244.346</t>
  </si>
  <si>
    <t>0000000000.244.349</t>
  </si>
  <si>
    <t>0000000000.244.223</t>
  </si>
  <si>
    <t>0000000000.244.341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</si>
  <si>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</si>
  <si>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0000000000.113.226</t>
  </si>
  <si>
    <t>0000000000.244.223.06</t>
  </si>
  <si>
    <t>0000000000.244.310.20-50810-00000-00000</t>
  </si>
  <si>
    <t> Главный бухгалтер ___________ ___________________</t>
  </si>
  <si>
    <t>проезд, найм жилья сотрудников</t>
  </si>
  <si>
    <t>проезд, найм жилья спортсменов</t>
  </si>
  <si>
    <t>4.1</t>
  </si>
  <si>
    <t>26421.1</t>
  </si>
  <si>
    <t>069P550810</t>
  </si>
  <si>
    <t>Код по бюджетной классификации Российской Федерации</t>
  </si>
  <si>
    <t>из них</t>
  </si>
  <si>
    <t xml:space="preserve">за счет субсидий, предоставляемых на осуществление капитальных вложений 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</si>
  <si>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</si>
  <si>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Трушкова А. А.</t>
  </si>
  <si>
    <t>Глава  Яранского района</t>
  </si>
  <si>
    <t>0000000000.247.223.01</t>
  </si>
  <si>
    <t>Директор</t>
  </si>
  <si>
    <t>Важенин А. А.</t>
  </si>
  <si>
    <t>Руководитель учреждения  ___________ _________Важенин А. А.</t>
  </si>
  <si>
    <t>0000000000.243.226</t>
  </si>
  <si>
    <t>000000000А.247.223.01</t>
  </si>
  <si>
    <t>0000000000.247.223.03</t>
  </si>
  <si>
    <t>0000000000.243.228</t>
  </si>
  <si>
    <t>услуги, работы для целей капитальных вложений</t>
  </si>
  <si>
    <t>закупка энергетических ресурсов из них:</t>
  </si>
  <si>
    <t>4.2</t>
  </si>
  <si>
    <t>Уникальный код</t>
  </si>
  <si>
    <t>от 25.11.2021 № 543</t>
  </si>
  <si>
    <t>План финансово-хозяйственной деятельности на 2022 г.</t>
  </si>
  <si>
    <t>( и плановый период 2023 и 2024 годов )</t>
  </si>
  <si>
    <t>от   "27" декабря  2021 г.</t>
  </si>
  <si>
    <t>на 2023 г. первый год планового периода</t>
  </si>
  <si>
    <t>на 2024 г. второй год планового периода</t>
  </si>
  <si>
    <t>на 2022 г. текущий финансовый год</t>
  </si>
  <si>
    <t>на 2022 г. (текущий финансовый год)</t>
  </si>
  <si>
    <t>на 2023 г. (первый год планового периода)</t>
  </si>
  <si>
    <t>на 2024 г. (второй год планового периода)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</si>
</sst>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rgb="FF8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justify" wrapText="1"/>
    </xf>
    <xf numFmtId="0" fontId="2" fillId="0" borderId="0" xfId="0" applyFont="1" applyAlignment="1">
      <alignment horizontal="justify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righ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Border="1" applyAlignment="1">
      <alignment horizontal="justify" vertical="top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2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center" wrapText="1"/>
    </xf>
    <xf numFmtId="0" fontId="1" fillId="0" borderId="12" xfId="0" applyFont="1" applyBorder="1" applyAlignment="1">
      <alignment horizontal="justify" vertical="top" wrapText="1"/>
    </xf>
    <xf numFmtId="0" fontId="4" fillId="0" borderId="5" xfId="0" applyFont="1" applyBorder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4" fillId="0" borderId="13" xfId="0" applyFont="1" applyBorder="1" applyAlignment="1">
      <alignment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5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7" fillId="0" borderId="2" xfId="0" applyFont="1" applyBorder="1" applyAlignment="1">
      <alignment horizontal="justify" vertical="top" wrapText="1"/>
    </xf>
    <xf numFmtId="0" fontId="7" fillId="0" borderId="12" xfId="0" applyFont="1" applyBorder="1" applyAlignment="1">
      <alignment horizontal="justify" vertical="top" wrapText="1"/>
    </xf>
    <xf numFmtId="0" fontId="9" fillId="0" borderId="2" xfId="0" applyFont="1" applyBorder="1" applyAlignment="1">
      <alignment horizontal="center" vertical="top" wrapText="1"/>
    </xf>
    <xf numFmtId="0" fontId="1" fillId="0" borderId="0" xfId="0" applyFont="1" applyAlignment="1"/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justify" wrapText="1"/>
    </xf>
    <xf numFmtId="0" fontId="7" fillId="3" borderId="5" xfId="0" applyFont="1" applyFill="1" applyBorder="1" applyAlignment="1">
      <alignment horizontal="justify" wrapText="1"/>
    </xf>
    <xf numFmtId="0" fontId="7" fillId="3" borderId="2" xfId="0" applyFont="1" applyFill="1" applyBorder="1" applyAlignment="1">
      <alignment horizontal="justify" vertical="top" wrapText="1"/>
    </xf>
    <xf numFmtId="0" fontId="1" fillId="3" borderId="2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justify" vertical="top" wrapText="1"/>
    </xf>
    <xf numFmtId="0" fontId="11" fillId="2" borderId="5" xfId="0" applyFont="1" applyFill="1" applyBorder="1" applyAlignment="1">
      <alignment horizontal="justify" vertical="top" wrapText="1"/>
    </xf>
    <xf numFmtId="0" fontId="7" fillId="3" borderId="5" xfId="0" applyFont="1" applyFill="1" applyBorder="1" applyAlignment="1">
      <alignment horizontal="justify" vertical="top" wrapText="1"/>
    </xf>
    <xf numFmtId="0" fontId="7" fillId="0" borderId="13" xfId="0" applyFont="1" applyBorder="1" applyAlignment="1">
      <alignment vertical="top" wrapText="1"/>
    </xf>
    <xf numFmtId="0" fontId="11" fillId="2" borderId="5" xfId="0" applyFont="1" applyFill="1" applyBorder="1" applyAlignment="1">
      <alignment vertical="top" wrapText="1"/>
    </xf>
    <xf numFmtId="0" fontId="11" fillId="5" borderId="3" xfId="0" applyFont="1" applyFill="1" applyBorder="1" applyAlignment="1">
      <alignment horizontal="justify" vertical="top" wrapText="1"/>
    </xf>
    <xf numFmtId="0" fontId="7" fillId="3" borderId="13" xfId="0" applyFont="1" applyFill="1" applyBorder="1" applyAlignment="1">
      <alignment horizontal="justify" vertical="top" wrapText="1"/>
    </xf>
    <xf numFmtId="0" fontId="7" fillId="4" borderId="5" xfId="0" applyFont="1" applyFill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7" fillId="0" borderId="10" xfId="0" applyFont="1" applyBorder="1" applyAlignment="1">
      <alignment horizontal="justify" vertical="top" wrapText="1"/>
    </xf>
    <xf numFmtId="0" fontId="7" fillId="0" borderId="13" xfId="0" applyFont="1" applyBorder="1" applyAlignment="1">
      <alignment horizontal="justify" vertical="top" wrapText="1"/>
    </xf>
    <xf numFmtId="0" fontId="7" fillId="0" borderId="5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6" fillId="0" borderId="0" xfId="0" applyFont="1"/>
    <xf numFmtId="3" fontId="6" fillId="0" borderId="0" xfId="0" applyNumberFormat="1" applyFont="1"/>
    <xf numFmtId="3" fontId="4" fillId="0" borderId="2" xfId="0" applyNumberFormat="1" applyFont="1" applyBorder="1" applyAlignment="1">
      <alignment horizontal="center" vertical="top" wrapText="1"/>
    </xf>
    <xf numFmtId="3" fontId="1" fillId="0" borderId="2" xfId="0" applyNumberFormat="1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horizontal="center" wrapText="1"/>
    </xf>
    <xf numFmtId="3" fontId="5" fillId="2" borderId="2" xfId="0" applyNumberFormat="1" applyFont="1" applyFill="1" applyBorder="1" applyAlignment="1">
      <alignment horizontal="center" wrapText="1"/>
    </xf>
    <xf numFmtId="3" fontId="4" fillId="3" borderId="2" xfId="0" applyNumberFormat="1" applyFont="1" applyFill="1" applyBorder="1" applyAlignment="1">
      <alignment horizontal="center" wrapText="1"/>
    </xf>
    <xf numFmtId="3" fontId="4" fillId="0" borderId="13" xfId="0" applyNumberFormat="1" applyFont="1" applyBorder="1" applyAlignment="1">
      <alignment wrapText="1"/>
    </xf>
    <xf numFmtId="3" fontId="4" fillId="2" borderId="5" xfId="0" applyNumberFormat="1" applyFont="1" applyFill="1" applyBorder="1" applyAlignment="1">
      <alignment horizontal="center" wrapText="1"/>
    </xf>
    <xf numFmtId="3" fontId="5" fillId="5" borderId="1" xfId="0" applyNumberFormat="1" applyFont="1" applyFill="1" applyBorder="1" applyAlignment="1">
      <alignment horizontal="center" wrapText="1"/>
    </xf>
    <xf numFmtId="3" fontId="10" fillId="5" borderId="1" xfId="0" applyNumberFormat="1" applyFont="1" applyFill="1" applyBorder="1" applyAlignment="1">
      <alignment horizontal="center" wrapText="1"/>
    </xf>
    <xf numFmtId="3" fontId="4" fillId="3" borderId="13" xfId="0" applyNumberFormat="1" applyFont="1" applyFill="1" applyBorder="1" applyAlignment="1">
      <alignment horizontal="center" wrapText="1"/>
    </xf>
    <xf numFmtId="3" fontId="4" fillId="3" borderId="13" xfId="0" applyNumberFormat="1" applyFont="1" applyFill="1" applyBorder="1" applyAlignment="1">
      <alignment wrapText="1"/>
    </xf>
    <xf numFmtId="3" fontId="4" fillId="3" borderId="5" xfId="0" applyNumberFormat="1" applyFont="1" applyFill="1" applyBorder="1" applyAlignment="1">
      <alignment horizontal="center" wrapText="1"/>
    </xf>
    <xf numFmtId="3" fontId="4" fillId="3" borderId="5" xfId="0" applyNumberFormat="1" applyFont="1" applyFill="1" applyBorder="1" applyAlignment="1">
      <alignment wrapText="1"/>
    </xf>
    <xf numFmtId="3" fontId="4" fillId="0" borderId="5" xfId="0" applyNumberFormat="1" applyFont="1" applyBorder="1" applyAlignment="1">
      <alignment wrapText="1"/>
    </xf>
    <xf numFmtId="3" fontId="4" fillId="0" borderId="15" xfId="0" applyNumberFormat="1" applyFont="1" applyBorder="1" applyAlignment="1">
      <alignment wrapText="1"/>
    </xf>
    <xf numFmtId="3" fontId="4" fillId="0" borderId="14" xfId="0" applyNumberFormat="1" applyFont="1" applyBorder="1" applyAlignment="1">
      <alignment wrapText="1"/>
    </xf>
    <xf numFmtId="3" fontId="4" fillId="4" borderId="2" xfId="0" applyNumberFormat="1" applyFont="1" applyFill="1" applyBorder="1" applyAlignment="1">
      <alignment horizontal="center" wrapText="1"/>
    </xf>
    <xf numFmtId="3" fontId="4" fillId="0" borderId="2" xfId="0" applyNumberFormat="1" applyFont="1" applyBorder="1" applyAlignment="1">
      <alignment wrapText="1"/>
    </xf>
    <xf numFmtId="3" fontId="4" fillId="0" borderId="2" xfId="0" applyNumberFormat="1" applyFont="1" applyFill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5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justify" wrapText="1"/>
    </xf>
    <xf numFmtId="3" fontId="1" fillId="3" borderId="2" xfId="0" applyNumberFormat="1" applyFont="1" applyFill="1" applyBorder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center" wrapText="1"/>
    </xf>
    <xf numFmtId="4" fontId="6" fillId="0" borderId="0" xfId="0" applyNumberFormat="1" applyFont="1"/>
    <xf numFmtId="4" fontId="4" fillId="0" borderId="2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center" wrapText="1"/>
    </xf>
    <xf numFmtId="4" fontId="4" fillId="3" borderId="2" xfId="0" applyNumberFormat="1" applyFont="1" applyFill="1" applyBorder="1" applyAlignment="1">
      <alignment horizontal="center" wrapText="1"/>
    </xf>
    <xf numFmtId="4" fontId="4" fillId="0" borderId="13" xfId="0" applyNumberFormat="1" applyFont="1" applyBorder="1" applyAlignment="1">
      <alignment wrapText="1"/>
    </xf>
    <xf numFmtId="4" fontId="4" fillId="2" borderId="5" xfId="0" applyNumberFormat="1" applyFont="1" applyFill="1" applyBorder="1" applyAlignment="1">
      <alignment horizontal="center" wrapText="1"/>
    </xf>
    <xf numFmtId="4" fontId="5" fillId="5" borderId="1" xfId="0" applyNumberFormat="1" applyFont="1" applyFill="1" applyBorder="1" applyAlignment="1">
      <alignment horizontal="center" wrapText="1"/>
    </xf>
    <xf numFmtId="4" fontId="4" fillId="3" borderId="13" xfId="0" applyNumberFormat="1" applyFont="1" applyFill="1" applyBorder="1" applyAlignment="1">
      <alignment horizontal="center" wrapText="1"/>
    </xf>
    <xf numFmtId="4" fontId="4" fillId="3" borderId="5" xfId="0" applyNumberFormat="1" applyFont="1" applyFill="1" applyBorder="1" applyAlignment="1">
      <alignment horizontal="center" wrapText="1"/>
    </xf>
    <xf numFmtId="4" fontId="4" fillId="0" borderId="5" xfId="0" applyNumberFormat="1" applyFont="1" applyBorder="1" applyAlignment="1">
      <alignment wrapText="1"/>
    </xf>
    <xf numFmtId="4" fontId="4" fillId="0" borderId="15" xfId="0" applyNumberFormat="1" applyFont="1" applyBorder="1" applyAlignment="1">
      <alignment wrapText="1"/>
    </xf>
    <xf numFmtId="4" fontId="4" fillId="0" borderId="14" xfId="0" applyNumberFormat="1" applyFont="1" applyBorder="1" applyAlignment="1">
      <alignment wrapText="1"/>
    </xf>
    <xf numFmtId="4" fontId="4" fillId="4" borderId="2" xfId="0" applyNumberFormat="1" applyFont="1" applyFill="1" applyBorder="1" applyAlignment="1">
      <alignment horizontal="center" wrapText="1"/>
    </xf>
    <xf numFmtId="4" fontId="4" fillId="0" borderId="2" xfId="0" applyNumberFormat="1" applyFont="1" applyBorder="1" applyAlignment="1">
      <alignment wrapText="1"/>
    </xf>
    <xf numFmtId="4" fontId="4" fillId="0" borderId="2" xfId="0" applyNumberFormat="1" applyFont="1" applyFill="1" applyBorder="1" applyAlignment="1">
      <alignment horizontal="center" wrapText="1"/>
    </xf>
    <xf numFmtId="4" fontId="9" fillId="0" borderId="2" xfId="0" applyNumberFormat="1" applyFont="1" applyBorder="1" applyAlignment="1">
      <alignment horizontal="center" vertical="top" wrapText="1"/>
    </xf>
    <xf numFmtId="4" fontId="1" fillId="3" borderId="2" xfId="0" applyNumberFormat="1" applyFont="1" applyFill="1" applyBorder="1" applyAlignment="1">
      <alignment horizontal="center" wrapText="1"/>
    </xf>
    <xf numFmtId="4" fontId="1" fillId="0" borderId="2" xfId="0" applyNumberFormat="1" applyFont="1" applyBorder="1" applyAlignment="1">
      <alignment horizontal="center" wrapText="1"/>
    </xf>
    <xf numFmtId="4" fontId="0" fillId="0" borderId="0" xfId="0" applyNumberFormat="1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7" fillId="3" borderId="7" xfId="0" applyFont="1" applyFill="1" applyBorder="1" applyAlignment="1">
      <alignment horizontal="justify"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3" fontId="6" fillId="0" borderId="1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right" vertical="top" wrapText="1"/>
    </xf>
    <xf numFmtId="3" fontId="7" fillId="0" borderId="11" xfId="0" applyNumberFormat="1" applyFont="1" applyBorder="1" applyAlignment="1">
      <alignment horizontal="right" vertical="top" wrapText="1"/>
    </xf>
    <xf numFmtId="14" fontId="6" fillId="0" borderId="10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3" fontId="4" fillId="0" borderId="8" xfId="0" applyNumberFormat="1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horizontal="right"/>
    </xf>
    <xf numFmtId="3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7" fillId="0" borderId="0" xfId="0" applyNumberFormat="1" applyFont="1" applyAlignment="1">
      <alignment horizontal="right"/>
    </xf>
    <xf numFmtId="3" fontId="7" fillId="0" borderId="11" xfId="0" applyNumberFormat="1" applyFont="1" applyBorder="1" applyAlignment="1">
      <alignment horizontal="right"/>
    </xf>
    <xf numFmtId="0" fontId="9" fillId="0" borderId="8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center" wrapText="1"/>
    </xf>
    <xf numFmtId="3" fontId="1" fillId="0" borderId="5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4" fontId="7" fillId="0" borderId="4" xfId="0" applyNumberFormat="1" applyFont="1" applyBorder="1" applyAlignment="1">
      <alignment horizontal="justify" wrapText="1"/>
    </xf>
    <xf numFmtId="14" fontId="7" fillId="0" borderId="5" xfId="0" applyNumberFormat="1" applyFont="1" applyBorder="1" applyAlignment="1">
      <alignment horizontal="justify" wrapText="1"/>
    </xf>
    <xf numFmtId="4" fontId="1" fillId="0" borderId="4" xfId="0" applyNumberFormat="1" applyFont="1" applyBorder="1" applyAlignment="1">
      <alignment horizontal="center" wrapText="1"/>
    </xf>
    <xf numFmtId="4" fontId="1" fillId="0" borderId="5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justify" wrapText="1"/>
    </xf>
    <xf numFmtId="0" fontId="7" fillId="0" borderId="5" xfId="0" applyFont="1" applyBorder="1" applyAlignment="1">
      <alignment horizontal="justify" wrapText="1"/>
    </xf>
    <xf numFmtId="0" fontId="1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justify" wrapText="1"/>
    </xf>
    <xf numFmtId="0" fontId="1" fillId="0" borderId="5" xfId="0" applyFont="1" applyBorder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abSelected="1" view="pageBreakPreview" topLeftCell="A161" zoomScale="130" zoomScaleNormal="100" zoomScaleSheetLayoutView="130" workbookViewId="0">
      <selection activeCell="A114" sqref="A114"/>
    </sheetView>
  </sheetViews>
  <sheetFormatPr defaultRowHeight="15" x14ac:dyDescent="0.25"/>
  <cols>
    <col min="1" max="1" width="36.5703125" style="63" customWidth="1"/>
    <col min="2" max="2" width="5.85546875" style="63" customWidth="1"/>
    <col min="3" max="3" width="6.140625" style="63" customWidth="1"/>
    <col min="4" max="4" width="14" style="63" customWidth="1"/>
    <col min="5" max="5" width="8.5703125" style="92" customWidth="1"/>
    <col min="6" max="6" width="7.7109375" style="64" customWidth="1"/>
    <col min="7" max="7" width="7.85546875" style="64" customWidth="1"/>
    <col min="8" max="8" width="6.85546875" style="64" customWidth="1"/>
  </cols>
  <sheetData>
    <row r="1" spans="1:8" x14ac:dyDescent="0.25">
      <c r="A1" s="62"/>
      <c r="F1" s="124" t="s">
        <v>0</v>
      </c>
      <c r="G1" s="124"/>
      <c r="H1" s="124"/>
    </row>
    <row r="2" spans="1:8" x14ac:dyDescent="0.25">
      <c r="A2" s="1"/>
      <c r="F2" s="124" t="s">
        <v>1</v>
      </c>
      <c r="G2" s="124"/>
      <c r="H2" s="124"/>
    </row>
    <row r="3" spans="1:8" x14ac:dyDescent="0.25">
      <c r="A3" s="1"/>
      <c r="F3" s="124" t="s">
        <v>199</v>
      </c>
      <c r="G3" s="124"/>
      <c r="H3" s="124"/>
    </row>
    <row r="4" spans="1:8" x14ac:dyDescent="0.25">
      <c r="A4" s="62"/>
    </row>
    <row r="5" spans="1:8" x14ac:dyDescent="0.25">
      <c r="A5" s="9" t="s">
        <v>27</v>
      </c>
      <c r="F5" s="125" t="s">
        <v>2</v>
      </c>
      <c r="G5" s="125"/>
      <c r="H5" s="125"/>
    </row>
    <row r="6" spans="1:8" x14ac:dyDescent="0.25">
      <c r="A6" s="10" t="s">
        <v>186</v>
      </c>
      <c r="D6" s="126" t="s">
        <v>188</v>
      </c>
      <c r="E6" s="126"/>
      <c r="F6" s="126"/>
      <c r="G6" s="126"/>
      <c r="H6" s="126"/>
    </row>
    <row r="7" spans="1:8" x14ac:dyDescent="0.25">
      <c r="A7" s="10"/>
      <c r="B7" s="13"/>
      <c r="D7" s="126" t="s">
        <v>147</v>
      </c>
      <c r="E7" s="126"/>
      <c r="F7" s="126"/>
      <c r="G7" s="126"/>
      <c r="H7" s="126"/>
    </row>
    <row r="8" spans="1:8" x14ac:dyDescent="0.25">
      <c r="A8" s="11" t="s">
        <v>185</v>
      </c>
      <c r="D8" s="134" t="s">
        <v>189</v>
      </c>
      <c r="E8" s="134"/>
      <c r="F8" s="134"/>
      <c r="G8" s="134"/>
      <c r="H8" s="134"/>
    </row>
    <row r="9" spans="1:8" x14ac:dyDescent="0.25">
      <c r="A9" s="12" t="s">
        <v>24</v>
      </c>
      <c r="E9" s="135" t="s">
        <v>24</v>
      </c>
      <c r="F9" s="135"/>
      <c r="G9" s="135" t="s">
        <v>26</v>
      </c>
      <c r="H9" s="135"/>
    </row>
    <row r="10" spans="1:8" x14ac:dyDescent="0.25">
      <c r="A10" s="13" t="s">
        <v>25</v>
      </c>
      <c r="D10" s="63" t="s">
        <v>25</v>
      </c>
    </row>
    <row r="11" spans="1:8" x14ac:dyDescent="0.25">
      <c r="A11" s="62"/>
    </row>
    <row r="12" spans="1:8" ht="12.75" customHeight="1" x14ac:dyDescent="0.25">
      <c r="A12" s="62"/>
    </row>
    <row r="13" spans="1:8" hidden="1" x14ac:dyDescent="0.25">
      <c r="A13" s="116"/>
      <c r="B13" s="116"/>
      <c r="C13" s="116"/>
    </row>
    <row r="14" spans="1:8" hidden="1" x14ac:dyDescent="0.25">
      <c r="A14" s="62"/>
    </row>
    <row r="15" spans="1:8" ht="15.75" x14ac:dyDescent="0.25">
      <c r="A15" s="136" t="s">
        <v>200</v>
      </c>
      <c r="B15" s="136"/>
      <c r="C15" s="136"/>
      <c r="D15" s="136"/>
      <c r="E15" s="136"/>
    </row>
    <row r="16" spans="1:8" x14ac:dyDescent="0.25">
      <c r="A16" s="137" t="s">
        <v>201</v>
      </c>
      <c r="B16" s="137"/>
      <c r="C16" s="137"/>
      <c r="D16" s="137"/>
      <c r="E16" s="137"/>
    </row>
    <row r="17" spans="1:8" ht="6.75" customHeight="1" x14ac:dyDescent="0.25">
      <c r="A17" s="2"/>
      <c r="G17" s="124"/>
      <c r="H17" s="124"/>
    </row>
    <row r="18" spans="1:8" x14ac:dyDescent="0.25">
      <c r="A18" s="3"/>
      <c r="B18" s="14"/>
      <c r="C18" s="14"/>
      <c r="G18" s="119" t="s">
        <v>3</v>
      </c>
      <c r="H18" s="119"/>
    </row>
    <row r="19" spans="1:8" ht="17.25" customHeight="1" x14ac:dyDescent="0.25">
      <c r="A19" s="115" t="s">
        <v>202</v>
      </c>
      <c r="B19" s="115"/>
      <c r="C19" s="115"/>
      <c r="E19" s="138" t="s">
        <v>4</v>
      </c>
      <c r="F19" s="139"/>
      <c r="G19" s="122">
        <v>44557</v>
      </c>
      <c r="H19" s="123"/>
    </row>
    <row r="20" spans="1:8" ht="21" customHeight="1" x14ac:dyDescent="0.25">
      <c r="A20" s="4"/>
      <c r="B20" s="14"/>
      <c r="C20" s="14"/>
      <c r="E20" s="120" t="s">
        <v>5</v>
      </c>
      <c r="F20" s="121"/>
      <c r="G20" s="119" t="s">
        <v>3</v>
      </c>
      <c r="H20" s="119"/>
    </row>
    <row r="21" spans="1:8" ht="24.75" customHeight="1" x14ac:dyDescent="0.25">
      <c r="A21" s="15" t="s">
        <v>28</v>
      </c>
      <c r="B21" s="117" t="s">
        <v>143</v>
      </c>
      <c r="C21" s="117"/>
      <c r="D21" s="117"/>
      <c r="E21" s="120" t="s">
        <v>6</v>
      </c>
      <c r="F21" s="121"/>
      <c r="G21" s="119">
        <v>936</v>
      </c>
      <c r="H21" s="119"/>
    </row>
    <row r="22" spans="1:8" ht="22.5" customHeight="1" x14ac:dyDescent="0.25">
      <c r="A22" s="3"/>
      <c r="B22" s="14"/>
      <c r="C22" s="14"/>
      <c r="E22" s="120" t="s">
        <v>5</v>
      </c>
      <c r="F22" s="121"/>
      <c r="G22" s="119"/>
      <c r="H22" s="119"/>
    </row>
    <row r="23" spans="1:8" x14ac:dyDescent="0.25">
      <c r="A23" s="3" t="s">
        <v>29</v>
      </c>
      <c r="B23" s="118" t="s">
        <v>147</v>
      </c>
      <c r="C23" s="118"/>
      <c r="D23" s="118"/>
      <c r="E23" s="120" t="s">
        <v>7</v>
      </c>
      <c r="F23" s="121"/>
      <c r="G23" s="119"/>
      <c r="H23" s="119"/>
    </row>
    <row r="24" spans="1:8" ht="15.75" customHeight="1" x14ac:dyDescent="0.25">
      <c r="A24" s="3"/>
      <c r="B24" s="118"/>
      <c r="C24" s="118"/>
      <c r="D24" s="118"/>
      <c r="E24" s="120" t="s">
        <v>8</v>
      </c>
      <c r="F24" s="121"/>
      <c r="G24" s="119">
        <v>433901001</v>
      </c>
      <c r="H24" s="119"/>
    </row>
    <row r="25" spans="1:8" x14ac:dyDescent="0.25">
      <c r="A25" s="3" t="s">
        <v>9</v>
      </c>
      <c r="B25" s="14"/>
      <c r="C25" s="14"/>
      <c r="E25" s="120" t="s">
        <v>10</v>
      </c>
      <c r="F25" s="121"/>
      <c r="G25" s="119">
        <v>383</v>
      </c>
      <c r="H25" s="119"/>
    </row>
    <row r="26" spans="1:8" ht="6" customHeight="1" x14ac:dyDescent="0.25">
      <c r="A26" s="2"/>
    </row>
    <row r="27" spans="1:8" hidden="1" x14ac:dyDescent="0.25"/>
    <row r="28" spans="1:8" hidden="1" x14ac:dyDescent="0.25"/>
    <row r="29" spans="1:8" hidden="1" x14ac:dyDescent="0.25"/>
    <row r="30" spans="1:8" hidden="1" x14ac:dyDescent="0.25"/>
    <row r="31" spans="1:8" hidden="1" x14ac:dyDescent="0.25"/>
    <row r="32" spans="1:8" ht="15.75" thickBot="1" x14ac:dyDescent="0.3">
      <c r="A32" s="5" t="s">
        <v>11</v>
      </c>
    </row>
    <row r="33" spans="1:8" ht="33" customHeight="1" thickBot="1" x14ac:dyDescent="0.3">
      <c r="A33" s="127" t="s">
        <v>23</v>
      </c>
      <c r="B33" s="129" t="s">
        <v>12</v>
      </c>
      <c r="C33" s="129" t="s">
        <v>32</v>
      </c>
      <c r="D33" s="129" t="s">
        <v>52</v>
      </c>
      <c r="E33" s="131" t="s">
        <v>13</v>
      </c>
      <c r="F33" s="132"/>
      <c r="G33" s="132"/>
      <c r="H33" s="133"/>
    </row>
    <row r="34" spans="1:8" ht="63.75" customHeight="1" thickBot="1" x14ac:dyDescent="0.3">
      <c r="A34" s="128"/>
      <c r="B34" s="130"/>
      <c r="C34" s="130"/>
      <c r="D34" s="130"/>
      <c r="E34" s="93" t="s">
        <v>205</v>
      </c>
      <c r="F34" s="65" t="s">
        <v>203</v>
      </c>
      <c r="G34" s="65" t="s">
        <v>204</v>
      </c>
      <c r="H34" s="65" t="s">
        <v>14</v>
      </c>
    </row>
    <row r="35" spans="1:8" ht="15.75" thickBot="1" x14ac:dyDescent="0.3">
      <c r="A35" s="7">
        <v>1</v>
      </c>
      <c r="B35" s="6">
        <v>2</v>
      </c>
      <c r="C35" s="6">
        <v>3</v>
      </c>
      <c r="D35" s="6">
        <v>4</v>
      </c>
      <c r="E35" s="66">
        <v>5</v>
      </c>
      <c r="F35" s="66">
        <v>6</v>
      </c>
      <c r="G35" s="66">
        <v>7</v>
      </c>
      <c r="H35" s="66">
        <v>8</v>
      </c>
    </row>
    <row r="36" spans="1:8" ht="23.25" thickBot="1" x14ac:dyDescent="0.3">
      <c r="A36" s="49" t="s">
        <v>30</v>
      </c>
      <c r="B36" s="8">
        <v>1</v>
      </c>
      <c r="C36" s="8" t="s">
        <v>15</v>
      </c>
      <c r="D36" s="8" t="s">
        <v>15</v>
      </c>
      <c r="E36" s="94">
        <v>0</v>
      </c>
      <c r="F36" s="67">
        <v>0</v>
      </c>
      <c r="G36" s="67">
        <v>0</v>
      </c>
      <c r="H36" s="67">
        <v>0</v>
      </c>
    </row>
    <row r="37" spans="1:8" ht="23.25" thickBot="1" x14ac:dyDescent="0.3">
      <c r="A37" s="49" t="s">
        <v>31</v>
      </c>
      <c r="B37" s="8">
        <v>2</v>
      </c>
      <c r="C37" s="8" t="s">
        <v>15</v>
      </c>
      <c r="D37" s="8" t="s">
        <v>15</v>
      </c>
      <c r="E37" s="94">
        <v>0</v>
      </c>
      <c r="F37" s="67">
        <v>0</v>
      </c>
      <c r="G37" s="67">
        <v>0</v>
      </c>
      <c r="H37" s="67">
        <v>0</v>
      </c>
    </row>
    <row r="38" spans="1:8" ht="15.75" thickBot="1" x14ac:dyDescent="0.3">
      <c r="A38" s="50" t="s">
        <v>139</v>
      </c>
      <c r="B38" s="21">
        <v>1000</v>
      </c>
      <c r="C38" s="21"/>
      <c r="D38" s="21"/>
      <c r="E38" s="95">
        <f>E39+E41+E45+E47+E50</f>
        <v>37513200</v>
      </c>
      <c r="F38" s="68">
        <f t="shared" ref="F38:H38" si="0">F39+F41+F45+F47+F50</f>
        <v>12494800</v>
      </c>
      <c r="G38" s="68">
        <f t="shared" si="0"/>
        <v>12582400</v>
      </c>
      <c r="H38" s="68">
        <f t="shared" si="0"/>
        <v>0</v>
      </c>
    </row>
    <row r="39" spans="1:8" ht="15.75" thickBot="1" x14ac:dyDescent="0.3">
      <c r="A39" s="51" t="s">
        <v>53</v>
      </c>
      <c r="B39" s="29">
        <v>1100</v>
      </c>
      <c r="C39" s="29">
        <v>120</v>
      </c>
      <c r="D39" s="29"/>
      <c r="E39" s="96">
        <f>E40</f>
        <v>0</v>
      </c>
      <c r="F39" s="69">
        <f t="shared" ref="F39:H39" si="1">F40</f>
        <v>0</v>
      </c>
      <c r="G39" s="69">
        <f t="shared" si="1"/>
        <v>0</v>
      </c>
      <c r="H39" s="69">
        <f t="shared" si="1"/>
        <v>0</v>
      </c>
    </row>
    <row r="40" spans="1:8" ht="15.75" thickBot="1" x14ac:dyDescent="0.3">
      <c r="A40" s="49" t="s">
        <v>64</v>
      </c>
      <c r="B40" s="8">
        <v>1110</v>
      </c>
      <c r="C40" s="8"/>
      <c r="D40" s="8">
        <v>121</v>
      </c>
      <c r="E40" s="94"/>
      <c r="F40" s="67"/>
      <c r="G40" s="67"/>
      <c r="H40" s="67"/>
    </row>
    <row r="41" spans="1:8" ht="22.5" customHeight="1" thickBot="1" x14ac:dyDescent="0.3">
      <c r="A41" s="51" t="s">
        <v>57</v>
      </c>
      <c r="B41" s="29">
        <v>1200</v>
      </c>
      <c r="C41" s="29">
        <v>130</v>
      </c>
      <c r="D41" s="29"/>
      <c r="E41" s="96">
        <f>E42+E43+E44</f>
        <v>13775700</v>
      </c>
      <c r="F41" s="69">
        <f t="shared" ref="F41:H41" si="2">F42+F43+F44</f>
        <v>12494800</v>
      </c>
      <c r="G41" s="69">
        <f t="shared" si="2"/>
        <v>12582400</v>
      </c>
      <c r="H41" s="69">
        <f t="shared" si="2"/>
        <v>0</v>
      </c>
    </row>
    <row r="42" spans="1:8" ht="36.75" customHeight="1" thickBot="1" x14ac:dyDescent="0.3">
      <c r="A42" s="49" t="s">
        <v>56</v>
      </c>
      <c r="B42" s="8">
        <v>1210</v>
      </c>
      <c r="C42" s="8"/>
      <c r="D42" s="8">
        <v>131</v>
      </c>
      <c r="E42" s="94">
        <v>13475700</v>
      </c>
      <c r="F42" s="67">
        <v>12194800</v>
      </c>
      <c r="G42" s="67">
        <v>12282400</v>
      </c>
      <c r="H42" s="67">
        <v>0</v>
      </c>
    </row>
    <row r="43" spans="1:8" ht="17.25" customHeight="1" thickBot="1" x14ac:dyDescent="0.3">
      <c r="A43" s="49" t="s">
        <v>54</v>
      </c>
      <c r="B43" s="8">
        <v>1220</v>
      </c>
      <c r="C43" s="8"/>
      <c r="D43" s="8">
        <v>131</v>
      </c>
      <c r="E43" s="94">
        <v>300000</v>
      </c>
      <c r="F43" s="67">
        <v>300000</v>
      </c>
      <c r="G43" s="67">
        <v>300000</v>
      </c>
      <c r="H43" s="67"/>
    </row>
    <row r="44" spans="1:8" ht="15.75" thickBot="1" x14ac:dyDescent="0.3">
      <c r="A44" s="49" t="s">
        <v>55</v>
      </c>
      <c r="B44" s="8">
        <v>1230</v>
      </c>
      <c r="C44" s="8"/>
      <c r="D44" s="8">
        <v>135</v>
      </c>
      <c r="E44" s="94"/>
      <c r="F44" s="67"/>
      <c r="G44" s="67"/>
      <c r="H44" s="67"/>
    </row>
    <row r="45" spans="1:8" ht="23.25" thickBot="1" x14ac:dyDescent="0.3">
      <c r="A45" s="51" t="s">
        <v>58</v>
      </c>
      <c r="B45" s="29">
        <v>1300</v>
      </c>
      <c r="C45" s="29">
        <v>140</v>
      </c>
      <c r="D45" s="29"/>
      <c r="E45" s="96"/>
      <c r="F45" s="69"/>
      <c r="G45" s="69"/>
      <c r="H45" s="69"/>
    </row>
    <row r="46" spans="1:8" ht="15.75" thickBot="1" x14ac:dyDescent="0.3">
      <c r="A46" s="49"/>
      <c r="B46" s="8">
        <v>1310</v>
      </c>
      <c r="C46" s="8"/>
      <c r="D46" s="8"/>
      <c r="E46" s="94"/>
      <c r="F46" s="67"/>
      <c r="G46" s="67"/>
      <c r="H46" s="67"/>
    </row>
    <row r="47" spans="1:8" ht="23.25" thickBot="1" x14ac:dyDescent="0.3">
      <c r="A47" s="51" t="s">
        <v>59</v>
      </c>
      <c r="B47" s="29">
        <v>1400</v>
      </c>
      <c r="C47" s="29">
        <v>150</v>
      </c>
      <c r="D47" s="29"/>
      <c r="E47" s="96">
        <f>E48+E49</f>
        <v>23737500</v>
      </c>
      <c r="F47" s="69">
        <f t="shared" ref="F47:H47" si="3">F48+F49</f>
        <v>0</v>
      </c>
      <c r="G47" s="69">
        <f t="shared" si="3"/>
        <v>0</v>
      </c>
      <c r="H47" s="69">
        <f t="shared" si="3"/>
        <v>0</v>
      </c>
    </row>
    <row r="48" spans="1:8" ht="15.75" thickBot="1" x14ac:dyDescent="0.3">
      <c r="A48" s="49" t="s">
        <v>60</v>
      </c>
      <c r="B48" s="8">
        <v>1410</v>
      </c>
      <c r="C48" s="8"/>
      <c r="D48" s="8">
        <v>152</v>
      </c>
      <c r="E48" s="94">
        <v>23737500</v>
      </c>
      <c r="F48" s="67"/>
      <c r="G48" s="67">
        <v>0</v>
      </c>
      <c r="H48" s="67">
        <v>0</v>
      </c>
    </row>
    <row r="49" spans="1:8" ht="15.75" thickBot="1" x14ac:dyDescent="0.3">
      <c r="A49" s="49" t="s">
        <v>61</v>
      </c>
      <c r="B49" s="8">
        <v>1420</v>
      </c>
      <c r="C49" s="8"/>
      <c r="D49" s="8">
        <v>155</v>
      </c>
      <c r="E49" s="94"/>
      <c r="F49" s="67"/>
      <c r="G49" s="67"/>
      <c r="H49" s="67"/>
    </row>
    <row r="50" spans="1:8" ht="15.75" thickBot="1" x14ac:dyDescent="0.3">
      <c r="A50" s="51" t="s">
        <v>62</v>
      </c>
      <c r="B50" s="29">
        <v>1500</v>
      </c>
      <c r="C50" s="29">
        <v>180</v>
      </c>
      <c r="D50" s="29"/>
      <c r="E50" s="96">
        <f>E51</f>
        <v>0</v>
      </c>
      <c r="F50" s="69">
        <f t="shared" ref="F50:H50" si="4">F51</f>
        <v>0</v>
      </c>
      <c r="G50" s="69">
        <f t="shared" si="4"/>
        <v>0</v>
      </c>
      <c r="H50" s="69">
        <f t="shared" si="4"/>
        <v>0</v>
      </c>
    </row>
    <row r="51" spans="1:8" ht="24.75" customHeight="1" thickBot="1" x14ac:dyDescent="0.3">
      <c r="A51" s="49"/>
      <c r="B51" s="8">
        <v>1510</v>
      </c>
      <c r="C51" s="8"/>
      <c r="D51" s="8"/>
      <c r="E51" s="94"/>
      <c r="F51" s="67"/>
      <c r="G51" s="67"/>
      <c r="H51" s="67"/>
    </row>
    <row r="52" spans="1:8" ht="49.5" customHeight="1" x14ac:dyDescent="0.25">
      <c r="A52" s="52" t="s">
        <v>63</v>
      </c>
      <c r="B52" s="23">
        <v>1980</v>
      </c>
      <c r="C52" s="23">
        <v>510</v>
      </c>
      <c r="D52" s="22"/>
      <c r="E52" s="97"/>
      <c r="F52" s="70"/>
      <c r="G52" s="70"/>
      <c r="H52" s="70" t="s">
        <v>15</v>
      </c>
    </row>
    <row r="53" spans="1:8" ht="23.25" customHeight="1" thickBot="1" x14ac:dyDescent="0.3">
      <c r="A53" s="53" t="s">
        <v>140</v>
      </c>
      <c r="B53" s="46"/>
      <c r="C53" s="48" t="s">
        <v>74</v>
      </c>
      <c r="D53" s="46"/>
      <c r="E53" s="98">
        <f>E54+E109+E146</f>
        <v>37513200</v>
      </c>
      <c r="F53" s="71">
        <f>F54+F109+F146</f>
        <v>12494800</v>
      </c>
      <c r="G53" s="71">
        <f>G54+G109+G146</f>
        <v>12582400</v>
      </c>
      <c r="H53" s="71">
        <f>H54+H109+H146</f>
        <v>0</v>
      </c>
    </row>
    <row r="54" spans="1:8" ht="15.75" thickBot="1" x14ac:dyDescent="0.3">
      <c r="A54" s="54" t="s">
        <v>129</v>
      </c>
      <c r="B54" s="47">
        <v>2000</v>
      </c>
      <c r="C54" s="47" t="s">
        <v>15</v>
      </c>
      <c r="D54" s="47"/>
      <c r="E54" s="99">
        <f>E55+E74+E75+E81+E82+E67</f>
        <v>13475700</v>
      </c>
      <c r="F54" s="72">
        <f t="shared" ref="F54:G54" si="5">F55+F74+F75+F81+F82</f>
        <v>12194800</v>
      </c>
      <c r="G54" s="72">
        <f t="shared" si="5"/>
        <v>12282400</v>
      </c>
      <c r="H54" s="73"/>
    </row>
    <row r="55" spans="1:8" x14ac:dyDescent="0.25">
      <c r="A55" s="55" t="s">
        <v>72</v>
      </c>
      <c r="B55" s="30">
        <v>2100</v>
      </c>
      <c r="C55" s="30" t="s">
        <v>15</v>
      </c>
      <c r="D55" s="31"/>
      <c r="E55" s="100">
        <f>E56+E63+E69</f>
        <v>9381400</v>
      </c>
      <c r="F55" s="74">
        <f>F56+F63+F69</f>
        <v>9889000</v>
      </c>
      <c r="G55" s="74">
        <f>G56+G63+G69</f>
        <v>9889000</v>
      </c>
      <c r="H55" s="75" t="s">
        <v>15</v>
      </c>
    </row>
    <row r="56" spans="1:8" ht="15.75" thickBot="1" x14ac:dyDescent="0.3">
      <c r="A56" s="51" t="s">
        <v>73</v>
      </c>
      <c r="B56" s="32">
        <v>2110</v>
      </c>
      <c r="C56" s="32">
        <v>111</v>
      </c>
      <c r="D56" s="33"/>
      <c r="E56" s="101">
        <f>E57+E58+E59+E60+E61+E62</f>
        <v>7278700</v>
      </c>
      <c r="F56" s="76">
        <f t="shared" ref="F56:G56" si="6">F57+F58+F59+F60+F61+F62</f>
        <v>7889000</v>
      </c>
      <c r="G56" s="76">
        <f t="shared" si="6"/>
        <v>7889000</v>
      </c>
      <c r="H56" s="77" t="s">
        <v>74</v>
      </c>
    </row>
    <row r="57" spans="1:8" ht="15.75" thickBot="1" x14ac:dyDescent="0.3">
      <c r="A57" s="49" t="s">
        <v>17</v>
      </c>
      <c r="B57" s="23">
        <v>2111</v>
      </c>
      <c r="C57" s="23"/>
      <c r="D57" s="23" t="s">
        <v>65</v>
      </c>
      <c r="E57" s="97">
        <v>4748700</v>
      </c>
      <c r="F57" s="70">
        <v>5859000</v>
      </c>
      <c r="G57" s="70">
        <v>5359000</v>
      </c>
      <c r="H57" s="70" t="s">
        <v>15</v>
      </c>
    </row>
    <row r="58" spans="1:8" ht="15.75" thickBot="1" x14ac:dyDescent="0.3">
      <c r="A58" s="49" t="s">
        <v>122</v>
      </c>
      <c r="B58" s="44">
        <v>2112</v>
      </c>
      <c r="C58" s="20"/>
      <c r="D58" s="23" t="s">
        <v>66</v>
      </c>
      <c r="E58" s="102">
        <v>2500000</v>
      </c>
      <c r="F58" s="78">
        <v>2000000</v>
      </c>
      <c r="G58" s="78">
        <v>2500000</v>
      </c>
      <c r="H58" s="78">
        <v>0</v>
      </c>
    </row>
    <row r="59" spans="1:8" ht="15.75" thickBot="1" x14ac:dyDescent="0.3">
      <c r="A59" s="49" t="s">
        <v>123</v>
      </c>
      <c r="B59" s="8">
        <v>2113</v>
      </c>
      <c r="C59" s="8"/>
      <c r="D59" s="23" t="s">
        <v>67</v>
      </c>
      <c r="E59" s="94">
        <v>0</v>
      </c>
      <c r="F59" s="67">
        <v>0</v>
      </c>
      <c r="G59" s="67">
        <v>0</v>
      </c>
      <c r="H59" s="67">
        <v>0</v>
      </c>
    </row>
    <row r="60" spans="1:8" ht="22.5" thickBot="1" x14ac:dyDescent="0.3">
      <c r="A60" s="49" t="s">
        <v>17</v>
      </c>
      <c r="B60" s="8">
        <v>2114</v>
      </c>
      <c r="C60" s="8"/>
      <c r="D60" s="23" t="s">
        <v>68</v>
      </c>
      <c r="E60" s="94"/>
      <c r="F60" s="67"/>
      <c r="G60" s="67"/>
      <c r="H60" s="67"/>
    </row>
    <row r="61" spans="1:8" ht="22.5" thickBot="1" x14ac:dyDescent="0.3">
      <c r="A61" s="49" t="s">
        <v>17</v>
      </c>
      <c r="B61" s="8">
        <v>2115</v>
      </c>
      <c r="C61" s="8"/>
      <c r="D61" s="23" t="s">
        <v>69</v>
      </c>
      <c r="E61" s="94"/>
      <c r="F61" s="67"/>
      <c r="G61" s="67"/>
      <c r="H61" s="67"/>
    </row>
    <row r="62" spans="1:8" ht="15.75" thickBot="1" x14ac:dyDescent="0.3">
      <c r="A62" s="49" t="s">
        <v>71</v>
      </c>
      <c r="B62" s="8">
        <v>2116</v>
      </c>
      <c r="C62" s="8"/>
      <c r="D62" s="8" t="s">
        <v>70</v>
      </c>
      <c r="E62" s="94">
        <v>30000</v>
      </c>
      <c r="F62" s="67">
        <v>30000</v>
      </c>
      <c r="G62" s="67">
        <v>30000</v>
      </c>
      <c r="H62" s="67">
        <v>0</v>
      </c>
    </row>
    <row r="63" spans="1:8" ht="23.25" thickBot="1" x14ac:dyDescent="0.3">
      <c r="A63" s="51" t="s">
        <v>75</v>
      </c>
      <c r="B63" s="29">
        <v>2120</v>
      </c>
      <c r="C63" s="29">
        <v>112</v>
      </c>
      <c r="D63" s="29"/>
      <c r="E63" s="96">
        <f>E64+E65+E66</f>
        <v>0</v>
      </c>
      <c r="F63" s="69">
        <f t="shared" ref="F63:G63" si="7">F64+F65+F66</f>
        <v>0</v>
      </c>
      <c r="G63" s="69">
        <f t="shared" si="7"/>
        <v>0</v>
      </c>
      <c r="H63" s="69"/>
    </row>
    <row r="64" spans="1:8" ht="15.75" hidden="1" thickBot="1" x14ac:dyDescent="0.3">
      <c r="A64" s="49" t="s">
        <v>80</v>
      </c>
      <c r="B64" s="8">
        <v>2121</v>
      </c>
      <c r="C64" s="8"/>
      <c r="D64" s="8" t="s">
        <v>82</v>
      </c>
      <c r="E64" s="94"/>
      <c r="F64" s="67"/>
      <c r="G64" s="67"/>
      <c r="H64" s="67"/>
    </row>
    <row r="65" spans="1:8" ht="15.75" hidden="1" thickBot="1" x14ac:dyDescent="0.3">
      <c r="A65" s="49" t="s">
        <v>176</v>
      </c>
      <c r="B65" s="8"/>
      <c r="C65" s="8"/>
      <c r="D65" s="8" t="s">
        <v>83</v>
      </c>
      <c r="E65" s="94">
        <v>0</v>
      </c>
      <c r="F65" s="67"/>
      <c r="G65" s="67"/>
      <c r="H65" s="67"/>
    </row>
    <row r="66" spans="1:8" ht="15.75" hidden="1" thickBot="1" x14ac:dyDescent="0.3">
      <c r="A66" s="49" t="s">
        <v>116</v>
      </c>
      <c r="B66" s="8">
        <v>2122</v>
      </c>
      <c r="C66" s="8"/>
      <c r="D66" s="8" t="s">
        <v>145</v>
      </c>
      <c r="E66" s="94">
        <v>0</v>
      </c>
      <c r="F66" s="67">
        <v>0</v>
      </c>
      <c r="G66" s="67">
        <v>0</v>
      </c>
      <c r="H66" s="67">
        <v>0</v>
      </c>
    </row>
    <row r="67" spans="1:8" ht="45.75" thickBot="1" x14ac:dyDescent="0.3">
      <c r="A67" s="51" t="s">
        <v>171</v>
      </c>
      <c r="B67" s="29">
        <v>2130</v>
      </c>
      <c r="C67" s="29">
        <v>113</v>
      </c>
      <c r="D67" s="29"/>
      <c r="E67" s="96">
        <f>E68</f>
        <v>0</v>
      </c>
      <c r="F67" s="69">
        <f t="shared" ref="F67:G67" si="8">F68</f>
        <v>0</v>
      </c>
      <c r="G67" s="69">
        <f t="shared" si="8"/>
        <v>0</v>
      </c>
      <c r="H67" s="69"/>
    </row>
    <row r="68" spans="1:8" ht="15.75" hidden="1" thickBot="1" x14ac:dyDescent="0.3">
      <c r="A68" s="49" t="s">
        <v>177</v>
      </c>
      <c r="B68" s="8">
        <v>2131</v>
      </c>
      <c r="C68" s="8"/>
      <c r="D68" s="8" t="s">
        <v>172</v>
      </c>
      <c r="E68" s="94">
        <v>0</v>
      </c>
      <c r="F68" s="67"/>
      <c r="G68" s="67"/>
      <c r="H68" s="67"/>
    </row>
    <row r="69" spans="1:8" ht="34.5" thickBot="1" x14ac:dyDescent="0.3">
      <c r="A69" s="51" t="s">
        <v>115</v>
      </c>
      <c r="B69" s="29">
        <v>2140</v>
      </c>
      <c r="C69" s="29">
        <v>119</v>
      </c>
      <c r="D69" s="29"/>
      <c r="E69" s="96">
        <f>E70+E71+E72+E73</f>
        <v>2102700</v>
      </c>
      <c r="F69" s="69">
        <f t="shared" ref="F69:G69" si="9">F70+F71+F72+F73</f>
        <v>2000000</v>
      </c>
      <c r="G69" s="69">
        <f t="shared" si="9"/>
        <v>2000000</v>
      </c>
      <c r="H69" s="69" t="s">
        <v>15</v>
      </c>
    </row>
    <row r="70" spans="1:8" ht="15.75" thickBot="1" x14ac:dyDescent="0.3">
      <c r="A70" s="49" t="s">
        <v>79</v>
      </c>
      <c r="B70" s="8">
        <v>2141</v>
      </c>
      <c r="C70" s="8"/>
      <c r="D70" s="23" t="s">
        <v>76</v>
      </c>
      <c r="E70" s="94">
        <v>1542700</v>
      </c>
      <c r="F70" s="67">
        <v>1261000</v>
      </c>
      <c r="G70" s="67">
        <v>1345000</v>
      </c>
      <c r="H70" s="67">
        <v>0</v>
      </c>
    </row>
    <row r="71" spans="1:8" ht="15.75" thickBot="1" x14ac:dyDescent="0.3">
      <c r="A71" s="49" t="s">
        <v>79</v>
      </c>
      <c r="B71" s="8">
        <v>2142</v>
      </c>
      <c r="C71" s="8"/>
      <c r="D71" s="23" t="s">
        <v>77</v>
      </c>
      <c r="E71" s="94">
        <v>560000</v>
      </c>
      <c r="F71" s="67">
        <v>739000</v>
      </c>
      <c r="G71" s="67">
        <v>655000</v>
      </c>
      <c r="H71" s="67" t="s">
        <v>15</v>
      </c>
    </row>
    <row r="72" spans="1:8" ht="15.75" thickBot="1" x14ac:dyDescent="0.3">
      <c r="A72" s="49" t="s">
        <v>79</v>
      </c>
      <c r="B72" s="8">
        <v>2143</v>
      </c>
      <c r="C72" s="8"/>
      <c r="D72" s="23" t="s">
        <v>144</v>
      </c>
      <c r="E72" s="94">
        <v>0</v>
      </c>
      <c r="F72" s="67">
        <v>0</v>
      </c>
      <c r="G72" s="67">
        <v>0</v>
      </c>
      <c r="H72" s="67">
        <v>0</v>
      </c>
    </row>
    <row r="73" spans="1:8" ht="22.5" thickBot="1" x14ac:dyDescent="0.3">
      <c r="A73" s="49" t="s">
        <v>79</v>
      </c>
      <c r="B73" s="8">
        <v>2144</v>
      </c>
      <c r="C73" s="8"/>
      <c r="D73" s="23" t="s">
        <v>78</v>
      </c>
      <c r="E73" s="94"/>
      <c r="F73" s="67"/>
      <c r="G73" s="67"/>
      <c r="H73" s="67" t="s">
        <v>15</v>
      </c>
    </row>
    <row r="74" spans="1:8" ht="15.75" thickBot="1" x14ac:dyDescent="0.3">
      <c r="A74" s="49" t="s">
        <v>113</v>
      </c>
      <c r="B74" s="8">
        <v>2230</v>
      </c>
      <c r="C74" s="8">
        <v>350</v>
      </c>
      <c r="D74" s="8" t="s">
        <v>148</v>
      </c>
      <c r="E74" s="94"/>
      <c r="F74" s="67"/>
      <c r="G74" s="67"/>
      <c r="H74" s="67"/>
    </row>
    <row r="75" spans="1:8" ht="15.75" thickBot="1" x14ac:dyDescent="0.3">
      <c r="A75" s="51" t="s">
        <v>18</v>
      </c>
      <c r="B75" s="29">
        <v>2300</v>
      </c>
      <c r="C75" s="29">
        <v>850</v>
      </c>
      <c r="D75" s="29"/>
      <c r="E75" s="96">
        <f>E76+E77+E78+E79+E80</f>
        <v>1071500</v>
      </c>
      <c r="F75" s="69">
        <f t="shared" ref="F75:G75" si="10">F76+F77+F78+F79+F80</f>
        <v>1071500</v>
      </c>
      <c r="G75" s="69">
        <f t="shared" si="10"/>
        <v>1071500</v>
      </c>
      <c r="H75" s="69" t="s">
        <v>15</v>
      </c>
    </row>
    <row r="76" spans="1:8" ht="23.25" thickBot="1" x14ac:dyDescent="0.3">
      <c r="A76" s="49" t="s">
        <v>19</v>
      </c>
      <c r="B76" s="27">
        <v>2311</v>
      </c>
      <c r="C76" s="25"/>
      <c r="D76" s="22" t="s">
        <v>117</v>
      </c>
      <c r="E76" s="103">
        <v>245200</v>
      </c>
      <c r="F76" s="79">
        <v>245200</v>
      </c>
      <c r="G76" s="79">
        <v>245200</v>
      </c>
      <c r="H76" s="79">
        <v>0</v>
      </c>
    </row>
    <row r="77" spans="1:8" ht="22.5" thickBot="1" x14ac:dyDescent="0.3">
      <c r="A77" s="49" t="s">
        <v>119</v>
      </c>
      <c r="B77" s="28">
        <v>2312</v>
      </c>
      <c r="C77" s="24"/>
      <c r="D77" s="22" t="s">
        <v>118</v>
      </c>
      <c r="E77" s="104">
        <v>819000</v>
      </c>
      <c r="F77" s="80">
        <v>819000</v>
      </c>
      <c r="G77" s="80">
        <v>819000</v>
      </c>
      <c r="H77" s="80">
        <v>0</v>
      </c>
    </row>
    <row r="78" spans="1:8" ht="22.5" thickBot="1" x14ac:dyDescent="0.3">
      <c r="A78" s="49" t="s">
        <v>120</v>
      </c>
      <c r="B78" s="34">
        <v>2321</v>
      </c>
      <c r="C78" s="24"/>
      <c r="D78" s="28" t="s">
        <v>149</v>
      </c>
      <c r="E78" s="104">
        <v>7300</v>
      </c>
      <c r="F78" s="80">
        <v>7300</v>
      </c>
      <c r="G78" s="80">
        <v>7300</v>
      </c>
      <c r="H78" s="80">
        <v>0</v>
      </c>
    </row>
    <row r="79" spans="1:8" ht="15.75" thickBot="1" x14ac:dyDescent="0.3">
      <c r="A79" s="49" t="s">
        <v>121</v>
      </c>
      <c r="B79" s="44">
        <v>2322</v>
      </c>
      <c r="C79" s="20"/>
      <c r="D79" s="44" t="s">
        <v>150</v>
      </c>
      <c r="E79" s="102"/>
      <c r="F79" s="78"/>
      <c r="G79" s="78"/>
      <c r="H79" s="78"/>
    </row>
    <row r="80" spans="1:8" ht="23.25" thickBot="1" x14ac:dyDescent="0.3">
      <c r="A80" s="49" t="s">
        <v>20</v>
      </c>
      <c r="B80" s="8">
        <v>2330</v>
      </c>
      <c r="C80" s="8"/>
      <c r="D80" s="8" t="s">
        <v>151</v>
      </c>
      <c r="E80" s="94"/>
      <c r="F80" s="67"/>
      <c r="G80" s="67"/>
      <c r="H80" s="67" t="s">
        <v>15</v>
      </c>
    </row>
    <row r="81" spans="1:8" ht="45.75" thickBot="1" x14ac:dyDescent="0.3">
      <c r="A81" s="49" t="s">
        <v>84</v>
      </c>
      <c r="B81" s="8">
        <v>2520</v>
      </c>
      <c r="C81" s="8">
        <v>831</v>
      </c>
      <c r="D81" s="8" t="s">
        <v>152</v>
      </c>
      <c r="E81" s="94"/>
      <c r="F81" s="67"/>
      <c r="G81" s="67"/>
      <c r="H81" s="67" t="s">
        <v>15</v>
      </c>
    </row>
    <row r="82" spans="1:8" ht="15.75" thickBot="1" x14ac:dyDescent="0.3">
      <c r="A82" s="56" t="s">
        <v>85</v>
      </c>
      <c r="B82" s="45">
        <v>2600</v>
      </c>
      <c r="C82" s="45" t="s">
        <v>15</v>
      </c>
      <c r="D82" s="45"/>
      <c r="E82" s="105">
        <f>E105+E84</f>
        <v>3022800</v>
      </c>
      <c r="F82" s="105">
        <f t="shared" ref="F82:G82" si="11">F105+F84</f>
        <v>1234300</v>
      </c>
      <c r="G82" s="105">
        <f t="shared" si="11"/>
        <v>1321900</v>
      </c>
      <c r="H82" s="81" t="s">
        <v>74</v>
      </c>
    </row>
    <row r="83" spans="1:8" ht="34.5" thickBot="1" x14ac:dyDescent="0.3">
      <c r="A83" s="49" t="s">
        <v>21</v>
      </c>
      <c r="B83" s="8">
        <v>2630</v>
      </c>
      <c r="C83" s="8">
        <v>343</v>
      </c>
      <c r="D83" s="8"/>
      <c r="E83" s="94"/>
      <c r="F83" s="67"/>
      <c r="G83" s="67"/>
      <c r="H83" s="67"/>
    </row>
    <row r="84" spans="1:8" ht="23.25" thickBot="1" x14ac:dyDescent="0.3">
      <c r="A84" s="51" t="s">
        <v>86</v>
      </c>
      <c r="B84" s="29">
        <v>2640</v>
      </c>
      <c r="C84" s="29">
        <v>244</v>
      </c>
      <c r="D84" s="29"/>
      <c r="E84" s="96">
        <f>E85+E86+E87+E91+E92+E93+E94+E95+E96+E98+E99+E100+E101+E102+E103+E104</f>
        <v>1026400</v>
      </c>
      <c r="F84" s="69">
        <f>F85+F86+F87+F91+F92+F93+F94+F95+F96+F98+F99+F100+F101+F102+F103+F104+F97</f>
        <v>200000</v>
      </c>
      <c r="G84" s="69">
        <f>G85+G86+G87+G91+G92+G93+G94+G95+G96+G98+G99+G100+G101+G102+G103+G104</f>
        <v>201300</v>
      </c>
      <c r="H84" s="69">
        <f>H85+H86+H87+H91+H92+H93+H94+H95+H96+H98+H99+H100+H101+H102+H103+H104</f>
        <v>0</v>
      </c>
    </row>
    <row r="85" spans="1:8" ht="15.75" thickBot="1" x14ac:dyDescent="0.3">
      <c r="A85" s="49" t="s">
        <v>87</v>
      </c>
      <c r="B85" s="8"/>
      <c r="C85" s="8"/>
      <c r="D85" s="8" t="s">
        <v>153</v>
      </c>
      <c r="E85" s="94">
        <v>50000</v>
      </c>
      <c r="F85" s="67">
        <v>0</v>
      </c>
      <c r="G85" s="67">
        <v>0</v>
      </c>
      <c r="H85" s="67">
        <v>0</v>
      </c>
    </row>
    <row r="86" spans="1:8" ht="15.75" thickBot="1" x14ac:dyDescent="0.3">
      <c r="A86" s="49" t="s">
        <v>88</v>
      </c>
      <c r="B86" s="8"/>
      <c r="C86" s="8"/>
      <c r="D86" s="8" t="s">
        <v>154</v>
      </c>
      <c r="E86" s="94">
        <v>0</v>
      </c>
      <c r="F86" s="67">
        <v>0</v>
      </c>
      <c r="G86" s="67">
        <v>0</v>
      </c>
      <c r="H86" s="67">
        <v>0</v>
      </c>
    </row>
    <row r="87" spans="1:8" ht="15.75" thickBot="1" x14ac:dyDescent="0.3">
      <c r="A87" s="114" t="s">
        <v>89</v>
      </c>
      <c r="B87" s="29"/>
      <c r="C87" s="29"/>
      <c r="D87" s="29">
        <v>223</v>
      </c>
      <c r="E87" s="96">
        <f>E88+E89+E90</f>
        <v>63000</v>
      </c>
      <c r="F87" s="96">
        <f t="shared" ref="F87:H87" si="12">F88+F89+F90</f>
        <v>53000</v>
      </c>
      <c r="G87" s="96">
        <f t="shared" si="12"/>
        <v>54300</v>
      </c>
      <c r="H87" s="96">
        <f t="shared" si="12"/>
        <v>0</v>
      </c>
    </row>
    <row r="88" spans="1:8" ht="22.5" thickBot="1" x14ac:dyDescent="0.3">
      <c r="A88" s="58" t="s">
        <v>91</v>
      </c>
      <c r="B88" s="8"/>
      <c r="C88" s="8"/>
      <c r="D88" s="8" t="s">
        <v>155</v>
      </c>
      <c r="E88" s="94">
        <v>21800</v>
      </c>
      <c r="F88" s="67">
        <v>17400</v>
      </c>
      <c r="G88" s="67">
        <v>18100</v>
      </c>
      <c r="H88" s="67">
        <v>0</v>
      </c>
    </row>
    <row r="89" spans="1:8" ht="22.5" thickBot="1" x14ac:dyDescent="0.3">
      <c r="A89" s="58" t="s">
        <v>93</v>
      </c>
      <c r="B89" s="8"/>
      <c r="C89" s="8"/>
      <c r="D89" s="8" t="s">
        <v>156</v>
      </c>
      <c r="E89" s="94">
        <v>18600</v>
      </c>
      <c r="F89" s="67">
        <v>15600</v>
      </c>
      <c r="G89" s="67">
        <v>16200</v>
      </c>
      <c r="H89" s="67">
        <v>0</v>
      </c>
    </row>
    <row r="90" spans="1:8" ht="22.5" thickBot="1" x14ac:dyDescent="0.3">
      <c r="A90" s="58" t="s">
        <v>94</v>
      </c>
      <c r="B90" s="8"/>
      <c r="C90" s="8"/>
      <c r="D90" s="8" t="s">
        <v>173</v>
      </c>
      <c r="E90" s="94">
        <v>22600</v>
      </c>
      <c r="F90" s="67">
        <v>20000</v>
      </c>
      <c r="G90" s="67">
        <v>20000</v>
      </c>
      <c r="H90" s="67">
        <v>0</v>
      </c>
    </row>
    <row r="91" spans="1:8" ht="19.5" customHeight="1" thickBot="1" x14ac:dyDescent="0.3">
      <c r="A91" s="57" t="s">
        <v>95</v>
      </c>
      <c r="B91" s="8"/>
      <c r="C91" s="8"/>
      <c r="D91" s="8" t="s">
        <v>157</v>
      </c>
      <c r="E91" s="94">
        <v>28800</v>
      </c>
      <c r="F91" s="67">
        <v>0</v>
      </c>
      <c r="G91" s="67">
        <v>0</v>
      </c>
      <c r="H91" s="67">
        <v>0</v>
      </c>
    </row>
    <row r="92" spans="1:8" ht="15.75" thickBot="1" x14ac:dyDescent="0.3">
      <c r="A92" s="58" t="s">
        <v>96</v>
      </c>
      <c r="B92" s="8"/>
      <c r="C92" s="8"/>
      <c r="D92" s="8" t="s">
        <v>158</v>
      </c>
      <c r="E92" s="94">
        <v>153500</v>
      </c>
      <c r="F92" s="67">
        <v>100000</v>
      </c>
      <c r="G92" s="67">
        <v>100000</v>
      </c>
      <c r="H92" s="67">
        <v>0</v>
      </c>
    </row>
    <row r="93" spans="1:8" ht="23.25" thickBot="1" x14ac:dyDescent="0.3">
      <c r="A93" s="57" t="s">
        <v>97</v>
      </c>
      <c r="B93" s="8"/>
      <c r="C93" s="8"/>
      <c r="D93" s="8" t="s">
        <v>159</v>
      </c>
      <c r="E93" s="94">
        <v>43200</v>
      </c>
      <c r="F93" s="67">
        <v>42000</v>
      </c>
      <c r="G93" s="67">
        <v>42000</v>
      </c>
      <c r="H93" s="67">
        <v>0</v>
      </c>
    </row>
    <row r="94" spans="1:8" ht="15.75" thickBot="1" x14ac:dyDescent="0.3">
      <c r="A94" s="59" t="s">
        <v>98</v>
      </c>
      <c r="B94" s="8"/>
      <c r="C94" s="8"/>
      <c r="D94" s="8" t="s">
        <v>160</v>
      </c>
      <c r="E94" s="94">
        <v>341500</v>
      </c>
      <c r="F94" s="67">
        <v>5000</v>
      </c>
      <c r="G94" s="67">
        <v>5000</v>
      </c>
      <c r="H94" s="67">
        <v>0</v>
      </c>
    </row>
    <row r="95" spans="1:8" ht="22.5" thickBot="1" x14ac:dyDescent="0.3">
      <c r="A95" s="49" t="s">
        <v>99</v>
      </c>
      <c r="B95" s="22"/>
      <c r="C95" s="22"/>
      <c r="D95" s="23" t="s">
        <v>161</v>
      </c>
      <c r="E95" s="97">
        <v>14400</v>
      </c>
      <c r="F95" s="70">
        <v>0</v>
      </c>
      <c r="G95" s="70">
        <v>0</v>
      </c>
      <c r="H95" s="70">
        <v>0</v>
      </c>
    </row>
    <row r="96" spans="1:8" ht="15.75" thickBot="1" x14ac:dyDescent="0.3">
      <c r="A96" s="49" t="s">
        <v>100</v>
      </c>
      <c r="B96" s="20"/>
      <c r="C96" s="20"/>
      <c r="D96" s="44" t="s">
        <v>162</v>
      </c>
      <c r="E96" s="102">
        <v>30000</v>
      </c>
      <c r="F96" s="78">
        <v>0</v>
      </c>
      <c r="G96" s="78">
        <v>0</v>
      </c>
      <c r="H96" s="78">
        <v>0</v>
      </c>
    </row>
    <row r="97" spans="1:8" ht="15.75" thickBot="1" x14ac:dyDescent="0.3">
      <c r="A97" s="49" t="s">
        <v>195</v>
      </c>
      <c r="B97" s="26"/>
      <c r="C97" s="26"/>
      <c r="D97" s="44" t="s">
        <v>194</v>
      </c>
      <c r="E97" s="102">
        <v>0</v>
      </c>
      <c r="F97" s="78">
        <v>0</v>
      </c>
      <c r="G97" s="78"/>
      <c r="H97" s="78"/>
    </row>
    <row r="98" spans="1:8" ht="15.75" thickBot="1" x14ac:dyDescent="0.3">
      <c r="A98" s="49" t="s">
        <v>101</v>
      </c>
      <c r="B98" s="26"/>
      <c r="C98" s="26"/>
      <c r="D98" s="8" t="s">
        <v>163</v>
      </c>
      <c r="E98" s="102">
        <v>0</v>
      </c>
      <c r="F98" s="78">
        <v>0</v>
      </c>
      <c r="G98" s="78">
        <v>0</v>
      </c>
      <c r="H98" s="78">
        <v>0</v>
      </c>
    </row>
    <row r="99" spans="1:8" ht="23.25" thickBot="1" x14ac:dyDescent="0.3">
      <c r="A99" s="49" t="s">
        <v>146</v>
      </c>
      <c r="B99" s="26"/>
      <c r="C99" s="26"/>
      <c r="D99" s="8" t="s">
        <v>170</v>
      </c>
      <c r="E99" s="106">
        <v>30000</v>
      </c>
      <c r="F99" s="82"/>
      <c r="G99" s="82"/>
      <c r="H99" s="82"/>
    </row>
    <row r="100" spans="1:8" ht="23.25" thickBot="1" x14ac:dyDescent="0.3">
      <c r="A100" s="49" t="s">
        <v>102</v>
      </c>
      <c r="B100" s="26"/>
      <c r="C100" s="26"/>
      <c r="D100" s="8" t="s">
        <v>164</v>
      </c>
      <c r="E100" s="106">
        <v>137500</v>
      </c>
      <c r="F100" s="82">
        <v>0</v>
      </c>
      <c r="G100" s="82">
        <v>0</v>
      </c>
      <c r="H100" s="82">
        <v>0</v>
      </c>
    </row>
    <row r="101" spans="1:8" ht="15.75" thickBot="1" x14ac:dyDescent="0.3">
      <c r="A101" s="49" t="s">
        <v>103</v>
      </c>
      <c r="B101" s="26"/>
      <c r="C101" s="26"/>
      <c r="D101" s="8" t="s">
        <v>165</v>
      </c>
      <c r="E101" s="106">
        <v>50000</v>
      </c>
      <c r="F101" s="82"/>
      <c r="G101" s="82"/>
      <c r="H101" s="82"/>
    </row>
    <row r="102" spans="1:8" ht="15.75" thickBot="1" x14ac:dyDescent="0.3">
      <c r="A102" s="49" t="s">
        <v>104</v>
      </c>
      <c r="B102" s="26"/>
      <c r="C102" s="26"/>
      <c r="D102" s="8" t="s">
        <v>166</v>
      </c>
      <c r="E102" s="106"/>
      <c r="F102" s="82"/>
      <c r="G102" s="82"/>
      <c r="H102" s="82"/>
    </row>
    <row r="103" spans="1:8" ht="23.25" thickBot="1" x14ac:dyDescent="0.3">
      <c r="A103" s="49" t="s">
        <v>105</v>
      </c>
      <c r="B103" s="26"/>
      <c r="C103" s="26"/>
      <c r="D103" s="8" t="s">
        <v>167</v>
      </c>
      <c r="E103" s="106">
        <v>65500</v>
      </c>
      <c r="F103" s="82">
        <v>0</v>
      </c>
      <c r="G103" s="82">
        <v>0</v>
      </c>
      <c r="H103" s="82">
        <v>0</v>
      </c>
    </row>
    <row r="104" spans="1:8" ht="23.25" thickBot="1" x14ac:dyDescent="0.3">
      <c r="A104" s="49" t="s">
        <v>106</v>
      </c>
      <c r="B104" s="26"/>
      <c r="C104" s="26"/>
      <c r="D104" s="8" t="s">
        <v>168</v>
      </c>
      <c r="E104" s="106">
        <v>19000</v>
      </c>
      <c r="F104" s="82">
        <v>0</v>
      </c>
      <c r="G104" s="82">
        <v>0</v>
      </c>
      <c r="H104" s="82">
        <v>0</v>
      </c>
    </row>
    <row r="105" spans="1:8" ht="15.75" thickBot="1" x14ac:dyDescent="0.3">
      <c r="A105" s="51" t="s">
        <v>196</v>
      </c>
      <c r="B105" s="29">
        <v>2660</v>
      </c>
      <c r="C105" s="29">
        <v>247</v>
      </c>
      <c r="D105" s="29">
        <v>223</v>
      </c>
      <c r="E105" s="96">
        <f>SUM(E106:E108)</f>
        <v>1996400</v>
      </c>
      <c r="F105" s="96">
        <f t="shared" ref="F105:H105" si="13">SUM(F106:F108)</f>
        <v>1034300</v>
      </c>
      <c r="G105" s="96">
        <f t="shared" si="13"/>
        <v>1120600</v>
      </c>
      <c r="H105" s="96">
        <f t="shared" si="13"/>
        <v>0</v>
      </c>
    </row>
    <row r="106" spans="1:8" ht="22.5" thickBot="1" x14ac:dyDescent="0.3">
      <c r="A106" s="49" t="s">
        <v>90</v>
      </c>
      <c r="B106" s="8"/>
      <c r="C106" s="8"/>
      <c r="D106" s="8" t="s">
        <v>187</v>
      </c>
      <c r="E106" s="94">
        <v>1168000</v>
      </c>
      <c r="F106" s="67">
        <v>253800</v>
      </c>
      <c r="G106" s="67">
        <v>238300</v>
      </c>
      <c r="H106" s="67">
        <v>0</v>
      </c>
    </row>
    <row r="107" spans="1:8" ht="22.5" thickBot="1" x14ac:dyDescent="0.3">
      <c r="A107" s="49" t="s">
        <v>114</v>
      </c>
      <c r="B107" s="8"/>
      <c r="C107" s="8"/>
      <c r="D107" s="8" t="s">
        <v>192</v>
      </c>
      <c r="E107" s="94">
        <v>700000</v>
      </c>
      <c r="F107" s="67">
        <v>620000</v>
      </c>
      <c r="G107" s="67">
        <v>717000</v>
      </c>
      <c r="H107" s="67">
        <v>0</v>
      </c>
    </row>
    <row r="108" spans="1:8" ht="22.5" thickBot="1" x14ac:dyDescent="0.3">
      <c r="A108" s="58" t="s">
        <v>92</v>
      </c>
      <c r="B108" s="8"/>
      <c r="C108" s="8"/>
      <c r="D108" s="8" t="s">
        <v>193</v>
      </c>
      <c r="E108" s="94">
        <v>128400</v>
      </c>
      <c r="F108" s="67">
        <v>160500</v>
      </c>
      <c r="G108" s="67">
        <v>165300</v>
      </c>
      <c r="H108" s="67">
        <v>0</v>
      </c>
    </row>
    <row r="109" spans="1:8" ht="21.75" thickBot="1" x14ac:dyDescent="0.3">
      <c r="A109" s="54" t="s">
        <v>130</v>
      </c>
      <c r="B109" s="47">
        <v>2000</v>
      </c>
      <c r="C109" s="47" t="s">
        <v>15</v>
      </c>
      <c r="D109" s="47"/>
      <c r="E109" s="99">
        <f>E118+E119+E122+E110+E113+E116+E123</f>
        <v>300000</v>
      </c>
      <c r="F109" s="72">
        <f t="shared" ref="F109:G109" si="14">F118+F119+F122+F110+F113+F116+F123</f>
        <v>300000</v>
      </c>
      <c r="G109" s="72">
        <f t="shared" si="14"/>
        <v>300000</v>
      </c>
      <c r="H109" s="72"/>
    </row>
    <row r="110" spans="1:8" ht="15.75" thickBot="1" x14ac:dyDescent="0.3">
      <c r="A110" s="51" t="s">
        <v>73</v>
      </c>
      <c r="B110" s="32">
        <v>2110</v>
      </c>
      <c r="C110" s="32">
        <v>111</v>
      </c>
      <c r="D110" s="33"/>
      <c r="E110" s="101">
        <f>E111+E112</f>
        <v>25000</v>
      </c>
      <c r="F110" s="76">
        <f t="shared" ref="F110:G110" si="15">F111+F112</f>
        <v>25000</v>
      </c>
      <c r="G110" s="76">
        <f t="shared" si="15"/>
        <v>25000</v>
      </c>
      <c r="H110" s="77" t="s">
        <v>74</v>
      </c>
    </row>
    <row r="111" spans="1:8" ht="15.75" thickBot="1" x14ac:dyDescent="0.3">
      <c r="A111" s="49" t="s">
        <v>17</v>
      </c>
      <c r="B111" s="23">
        <v>2111</v>
      </c>
      <c r="C111" s="23"/>
      <c r="D111" s="23" t="s">
        <v>65</v>
      </c>
      <c r="E111" s="97">
        <v>25000</v>
      </c>
      <c r="F111" s="70">
        <v>25000</v>
      </c>
      <c r="G111" s="70">
        <v>25000</v>
      </c>
      <c r="H111" s="70" t="s">
        <v>15</v>
      </c>
    </row>
    <row r="112" spans="1:8" ht="15.75" thickBot="1" x14ac:dyDescent="0.3">
      <c r="A112" s="49" t="s">
        <v>71</v>
      </c>
      <c r="B112" s="8">
        <v>2112</v>
      </c>
      <c r="C112" s="8"/>
      <c r="D112" s="8" t="s">
        <v>70</v>
      </c>
      <c r="E112" s="94">
        <v>0</v>
      </c>
      <c r="F112" s="67">
        <v>0</v>
      </c>
      <c r="G112" s="67">
        <v>0</v>
      </c>
      <c r="H112" s="67">
        <v>0</v>
      </c>
    </row>
    <row r="113" spans="1:8" ht="23.25" thickBot="1" x14ac:dyDescent="0.3">
      <c r="A113" s="51" t="s">
        <v>75</v>
      </c>
      <c r="B113" s="29">
        <v>2120</v>
      </c>
      <c r="C113" s="29">
        <v>112</v>
      </c>
      <c r="D113" s="29"/>
      <c r="E113" s="96">
        <f>E114+E115</f>
        <v>0</v>
      </c>
      <c r="F113" s="69">
        <f t="shared" ref="F113:G113" si="16">F114+F115</f>
        <v>0</v>
      </c>
      <c r="G113" s="69">
        <f t="shared" si="16"/>
        <v>0</v>
      </c>
      <c r="H113" s="69" t="s">
        <v>74</v>
      </c>
    </row>
    <row r="114" spans="1:8" ht="15.75" hidden="1" thickBot="1" x14ac:dyDescent="0.3">
      <c r="A114" s="49" t="s">
        <v>80</v>
      </c>
      <c r="B114" s="8">
        <v>2121</v>
      </c>
      <c r="C114" s="8"/>
      <c r="D114" s="8" t="s">
        <v>82</v>
      </c>
      <c r="E114" s="94">
        <v>0</v>
      </c>
      <c r="F114" s="67">
        <v>0</v>
      </c>
      <c r="G114" s="67">
        <v>0</v>
      </c>
      <c r="H114" s="67">
        <v>0</v>
      </c>
    </row>
    <row r="115" spans="1:8" ht="15.75" hidden="1" thickBot="1" x14ac:dyDescent="0.3">
      <c r="A115" s="49" t="s">
        <v>81</v>
      </c>
      <c r="B115" s="8">
        <v>2122</v>
      </c>
      <c r="C115" s="8"/>
      <c r="D115" s="8" t="s">
        <v>83</v>
      </c>
      <c r="E115" s="94">
        <v>0</v>
      </c>
      <c r="F115" s="67">
        <v>0</v>
      </c>
      <c r="G115" s="67">
        <v>0</v>
      </c>
      <c r="H115" s="67">
        <v>0</v>
      </c>
    </row>
    <row r="116" spans="1:8" ht="34.5" thickBot="1" x14ac:dyDescent="0.3">
      <c r="A116" s="51" t="s">
        <v>115</v>
      </c>
      <c r="B116" s="29">
        <v>2140</v>
      </c>
      <c r="C116" s="29">
        <v>119</v>
      </c>
      <c r="D116" s="29"/>
      <c r="E116" s="96">
        <f>E117</f>
        <v>7550</v>
      </c>
      <c r="F116" s="69">
        <f t="shared" ref="F116:G116" si="17">F117</f>
        <v>7550</v>
      </c>
      <c r="G116" s="69">
        <f t="shared" si="17"/>
        <v>7550</v>
      </c>
      <c r="H116" s="69" t="s">
        <v>15</v>
      </c>
    </row>
    <row r="117" spans="1:8" ht="15.75" thickBot="1" x14ac:dyDescent="0.3">
      <c r="A117" s="49" t="s">
        <v>79</v>
      </c>
      <c r="B117" s="8">
        <v>2141</v>
      </c>
      <c r="C117" s="8"/>
      <c r="D117" s="23" t="s">
        <v>76</v>
      </c>
      <c r="E117" s="94">
        <v>7550</v>
      </c>
      <c r="F117" s="67">
        <v>7550</v>
      </c>
      <c r="G117" s="67">
        <v>7550</v>
      </c>
      <c r="H117" s="67">
        <v>0</v>
      </c>
    </row>
    <row r="118" spans="1:8" ht="15.75" thickBot="1" x14ac:dyDescent="0.3">
      <c r="A118" s="49" t="s">
        <v>113</v>
      </c>
      <c r="B118" s="8">
        <v>2230</v>
      </c>
      <c r="C118" s="8">
        <v>350</v>
      </c>
      <c r="D118" s="8" t="s">
        <v>148</v>
      </c>
      <c r="E118" s="94">
        <v>0</v>
      </c>
      <c r="F118" s="67">
        <v>0</v>
      </c>
      <c r="G118" s="67">
        <v>0</v>
      </c>
      <c r="H118" s="67">
        <v>0</v>
      </c>
    </row>
    <row r="119" spans="1:8" ht="15.75" thickBot="1" x14ac:dyDescent="0.3">
      <c r="A119" s="51" t="s">
        <v>18</v>
      </c>
      <c r="B119" s="29">
        <v>2300</v>
      </c>
      <c r="C119" s="29">
        <v>850</v>
      </c>
      <c r="D119" s="29"/>
      <c r="E119" s="96">
        <f>E120+E121</f>
        <v>0</v>
      </c>
      <c r="F119" s="69">
        <f t="shared" ref="F119:G119" si="18">F120+F121</f>
        <v>0</v>
      </c>
      <c r="G119" s="69">
        <f t="shared" si="18"/>
        <v>0</v>
      </c>
      <c r="H119" s="69" t="s">
        <v>15</v>
      </c>
    </row>
    <row r="120" spans="1:8" ht="15.75" thickBot="1" x14ac:dyDescent="0.3">
      <c r="A120" s="49" t="s">
        <v>108</v>
      </c>
      <c r="B120" s="44">
        <v>2322</v>
      </c>
      <c r="C120" s="20"/>
      <c r="D120" s="44" t="s">
        <v>150</v>
      </c>
      <c r="E120" s="94">
        <v>0</v>
      </c>
      <c r="F120" s="67">
        <v>0</v>
      </c>
      <c r="G120" s="67">
        <v>0</v>
      </c>
      <c r="H120" s="67">
        <v>0</v>
      </c>
    </row>
    <row r="121" spans="1:8" ht="23.25" thickBot="1" x14ac:dyDescent="0.3">
      <c r="A121" s="49" t="s">
        <v>20</v>
      </c>
      <c r="B121" s="8">
        <v>2330</v>
      </c>
      <c r="C121" s="8"/>
      <c r="D121" s="8" t="s">
        <v>151</v>
      </c>
      <c r="E121" s="94">
        <v>0</v>
      </c>
      <c r="F121" s="67">
        <v>0</v>
      </c>
      <c r="G121" s="67">
        <v>0</v>
      </c>
      <c r="H121" s="67" t="s">
        <v>15</v>
      </c>
    </row>
    <row r="122" spans="1:8" ht="45.75" thickBot="1" x14ac:dyDescent="0.3">
      <c r="A122" s="49" t="s">
        <v>84</v>
      </c>
      <c r="B122" s="8">
        <v>2520</v>
      </c>
      <c r="C122" s="8">
        <v>831</v>
      </c>
      <c r="D122" s="8" t="s">
        <v>152</v>
      </c>
      <c r="E122" s="94">
        <v>0</v>
      </c>
      <c r="F122" s="67">
        <v>0</v>
      </c>
      <c r="G122" s="67">
        <v>0</v>
      </c>
      <c r="H122" s="67" t="s">
        <v>15</v>
      </c>
    </row>
    <row r="123" spans="1:8" ht="23.25" thickBot="1" x14ac:dyDescent="0.3">
      <c r="A123" s="56" t="s">
        <v>86</v>
      </c>
      <c r="B123" s="45">
        <v>2600</v>
      </c>
      <c r="C123" s="45">
        <v>244</v>
      </c>
      <c r="D123" s="45"/>
      <c r="E123" s="105">
        <f>E124+E125+E126+E131+E132+E133+E134+E135+E136+E137+E138+E139+E140+E141+E142+E143+E144</f>
        <v>267450</v>
      </c>
      <c r="F123" s="105">
        <f t="shared" ref="F123:H123" si="19">F124+F125+F126+F131+F132+F133+F134+F135+F136+F137+F138+F139+F140+F141+F142+F143+F144</f>
        <v>267450</v>
      </c>
      <c r="G123" s="105">
        <f t="shared" si="19"/>
        <v>267450</v>
      </c>
      <c r="H123" s="105">
        <f t="shared" si="19"/>
        <v>0</v>
      </c>
    </row>
    <row r="124" spans="1:8" ht="15.75" thickBot="1" x14ac:dyDescent="0.3">
      <c r="A124" s="49" t="s">
        <v>87</v>
      </c>
      <c r="B124" s="8"/>
      <c r="C124" s="8"/>
      <c r="D124" s="8" t="s">
        <v>153</v>
      </c>
      <c r="E124" s="94">
        <v>0</v>
      </c>
      <c r="F124" s="67">
        <v>0</v>
      </c>
      <c r="G124" s="67">
        <v>0</v>
      </c>
      <c r="H124" s="67">
        <v>0</v>
      </c>
    </row>
    <row r="125" spans="1:8" ht="15.75" thickBot="1" x14ac:dyDescent="0.3">
      <c r="A125" s="49" t="s">
        <v>88</v>
      </c>
      <c r="B125" s="8"/>
      <c r="C125" s="8"/>
      <c r="D125" s="8" t="s">
        <v>154</v>
      </c>
      <c r="E125" s="94">
        <v>0</v>
      </c>
      <c r="F125" s="67">
        <v>0</v>
      </c>
      <c r="G125" s="67">
        <v>0</v>
      </c>
      <c r="H125" s="67">
        <v>0</v>
      </c>
    </row>
    <row r="126" spans="1:8" ht="15.75" thickBot="1" x14ac:dyDescent="0.3">
      <c r="A126" s="51" t="s">
        <v>89</v>
      </c>
      <c r="B126" s="29"/>
      <c r="C126" s="29"/>
      <c r="D126" s="29" t="s">
        <v>169</v>
      </c>
      <c r="E126" s="96">
        <f>E127+E128+E129+E130</f>
        <v>0</v>
      </c>
      <c r="F126" s="96">
        <f t="shared" ref="F126:H126" si="20">F127+F128+F129+F130</f>
        <v>0</v>
      </c>
      <c r="G126" s="96">
        <f t="shared" si="20"/>
        <v>0</v>
      </c>
      <c r="H126" s="96">
        <f t="shared" si="20"/>
        <v>0</v>
      </c>
    </row>
    <row r="127" spans="1:8" ht="22.5" thickBot="1" x14ac:dyDescent="0.3">
      <c r="A127" s="49" t="s">
        <v>90</v>
      </c>
      <c r="B127" s="8"/>
      <c r="C127" s="8"/>
      <c r="D127" s="8" t="s">
        <v>112</v>
      </c>
      <c r="E127" s="94">
        <v>0</v>
      </c>
      <c r="F127" s="67">
        <v>0</v>
      </c>
      <c r="G127" s="67">
        <v>0</v>
      </c>
      <c r="H127" s="67">
        <v>0</v>
      </c>
    </row>
    <row r="128" spans="1:8" ht="22.5" thickBot="1" x14ac:dyDescent="0.3">
      <c r="A128" s="57" t="s">
        <v>91</v>
      </c>
      <c r="B128" s="8"/>
      <c r="C128" s="8"/>
      <c r="D128" s="8" t="s">
        <v>155</v>
      </c>
      <c r="E128" s="94">
        <v>0</v>
      </c>
      <c r="F128" s="67">
        <v>0</v>
      </c>
      <c r="G128" s="67">
        <v>0</v>
      </c>
      <c r="H128" s="67">
        <v>0</v>
      </c>
    </row>
    <row r="129" spans="1:8" ht="22.5" thickBot="1" x14ac:dyDescent="0.3">
      <c r="A129" s="57" t="s">
        <v>93</v>
      </c>
      <c r="B129" s="8"/>
      <c r="C129" s="8"/>
      <c r="D129" s="8" t="s">
        <v>156</v>
      </c>
      <c r="E129" s="94">
        <v>0</v>
      </c>
      <c r="F129" s="67">
        <v>0</v>
      </c>
      <c r="G129" s="67">
        <v>0</v>
      </c>
      <c r="H129" s="67">
        <v>0</v>
      </c>
    </row>
    <row r="130" spans="1:8" ht="22.5" thickBot="1" x14ac:dyDescent="0.3">
      <c r="A130" s="58" t="s">
        <v>94</v>
      </c>
      <c r="B130" s="8"/>
      <c r="C130" s="8"/>
      <c r="D130" s="8" t="s">
        <v>173</v>
      </c>
      <c r="E130" s="94">
        <v>0</v>
      </c>
      <c r="F130" s="67">
        <v>0</v>
      </c>
      <c r="G130" s="67">
        <v>0</v>
      </c>
      <c r="H130" s="67">
        <v>0</v>
      </c>
    </row>
    <row r="131" spans="1:8" ht="15.75" thickBot="1" x14ac:dyDescent="0.3">
      <c r="A131" s="57" t="s">
        <v>95</v>
      </c>
      <c r="B131" s="8"/>
      <c r="C131" s="8"/>
      <c r="D131" s="8" t="s">
        <v>157</v>
      </c>
      <c r="E131" s="94">
        <v>0</v>
      </c>
      <c r="F131" s="67">
        <v>0</v>
      </c>
      <c r="G131" s="67">
        <v>0</v>
      </c>
      <c r="H131" s="67">
        <v>0</v>
      </c>
    </row>
    <row r="132" spans="1:8" ht="15.75" thickBot="1" x14ac:dyDescent="0.3">
      <c r="A132" s="58" t="s">
        <v>96</v>
      </c>
      <c r="B132" s="8"/>
      <c r="C132" s="8"/>
      <c r="D132" s="8" t="s">
        <v>158</v>
      </c>
      <c r="E132" s="94">
        <v>40000</v>
      </c>
      <c r="F132" s="67">
        <v>40000</v>
      </c>
      <c r="G132" s="67">
        <v>40000</v>
      </c>
      <c r="H132" s="67">
        <v>0</v>
      </c>
    </row>
    <row r="133" spans="1:8" ht="23.25" thickBot="1" x14ac:dyDescent="0.3">
      <c r="A133" s="57" t="s">
        <v>97</v>
      </c>
      <c r="B133" s="8"/>
      <c r="C133" s="8"/>
      <c r="D133" s="8" t="s">
        <v>159</v>
      </c>
      <c r="E133" s="94">
        <v>0</v>
      </c>
      <c r="F133" s="67">
        <v>0</v>
      </c>
      <c r="G133" s="67">
        <v>0</v>
      </c>
      <c r="H133" s="67">
        <v>0</v>
      </c>
    </row>
    <row r="134" spans="1:8" ht="15.75" thickBot="1" x14ac:dyDescent="0.3">
      <c r="A134" s="59" t="s">
        <v>98</v>
      </c>
      <c r="B134" s="8"/>
      <c r="C134" s="8"/>
      <c r="D134" s="8" t="s">
        <v>160</v>
      </c>
      <c r="E134" s="94">
        <v>120000</v>
      </c>
      <c r="F134" s="67">
        <v>110000</v>
      </c>
      <c r="G134" s="67">
        <v>110000</v>
      </c>
      <c r="H134" s="67">
        <v>0</v>
      </c>
    </row>
    <row r="135" spans="1:8" ht="22.5" thickBot="1" x14ac:dyDescent="0.3">
      <c r="A135" s="49" t="s">
        <v>99</v>
      </c>
      <c r="B135" s="22"/>
      <c r="C135" s="22"/>
      <c r="D135" s="23" t="s">
        <v>161</v>
      </c>
      <c r="E135" s="94">
        <v>0</v>
      </c>
      <c r="F135" s="67">
        <v>0</v>
      </c>
      <c r="G135" s="67">
        <v>0</v>
      </c>
      <c r="H135" s="67">
        <v>0</v>
      </c>
    </row>
    <row r="136" spans="1:8" ht="15.75" thickBot="1" x14ac:dyDescent="0.3">
      <c r="A136" s="49" t="s">
        <v>100</v>
      </c>
      <c r="B136" s="20"/>
      <c r="C136" s="20"/>
      <c r="D136" s="44" t="s">
        <v>162</v>
      </c>
      <c r="E136" s="102"/>
      <c r="F136" s="78"/>
      <c r="G136" s="78"/>
      <c r="H136" s="78"/>
    </row>
    <row r="137" spans="1:8" ht="15.75" thickBot="1" x14ac:dyDescent="0.3">
      <c r="A137" s="49" t="s">
        <v>101</v>
      </c>
      <c r="B137" s="26"/>
      <c r="C137" s="26"/>
      <c r="D137" s="8" t="s">
        <v>163</v>
      </c>
      <c r="E137" s="106">
        <v>0</v>
      </c>
      <c r="F137" s="82">
        <v>0</v>
      </c>
      <c r="G137" s="82">
        <v>0</v>
      </c>
      <c r="H137" s="82">
        <v>0</v>
      </c>
    </row>
    <row r="138" spans="1:8" ht="23.25" thickBot="1" x14ac:dyDescent="0.3">
      <c r="A138" s="49" t="s">
        <v>146</v>
      </c>
      <c r="B138" s="26"/>
      <c r="C138" s="26"/>
      <c r="D138" s="8" t="s">
        <v>170</v>
      </c>
      <c r="E138" s="106">
        <v>10000</v>
      </c>
      <c r="F138" s="82">
        <v>10000</v>
      </c>
      <c r="G138" s="82">
        <v>10000</v>
      </c>
      <c r="H138" s="82">
        <v>0</v>
      </c>
    </row>
    <row r="139" spans="1:8" ht="23.25" thickBot="1" x14ac:dyDescent="0.3">
      <c r="A139" s="49" t="s">
        <v>102</v>
      </c>
      <c r="B139" s="26"/>
      <c r="C139" s="26"/>
      <c r="D139" s="8" t="s">
        <v>164</v>
      </c>
      <c r="E139" s="106">
        <v>15000</v>
      </c>
      <c r="F139" s="82">
        <v>30000</v>
      </c>
      <c r="G139" s="82">
        <v>30000</v>
      </c>
      <c r="H139" s="82">
        <v>0</v>
      </c>
    </row>
    <row r="140" spans="1:8" ht="15.75" thickBot="1" x14ac:dyDescent="0.3">
      <c r="A140" s="49" t="s">
        <v>103</v>
      </c>
      <c r="B140" s="26"/>
      <c r="C140" s="26"/>
      <c r="D140" s="8" t="s">
        <v>165</v>
      </c>
      <c r="E140" s="106">
        <v>40000</v>
      </c>
      <c r="F140" s="82">
        <v>33000</v>
      </c>
      <c r="G140" s="82">
        <v>33000</v>
      </c>
      <c r="H140" s="82">
        <v>0</v>
      </c>
    </row>
    <row r="141" spans="1:8" ht="15.75" thickBot="1" x14ac:dyDescent="0.3">
      <c r="A141" s="49" t="s">
        <v>104</v>
      </c>
      <c r="B141" s="26"/>
      <c r="C141" s="26"/>
      <c r="D141" s="8" t="s">
        <v>166</v>
      </c>
      <c r="E141" s="106">
        <v>10000</v>
      </c>
      <c r="F141" s="82">
        <v>7000</v>
      </c>
      <c r="G141" s="82">
        <v>7000</v>
      </c>
      <c r="H141" s="82">
        <v>0</v>
      </c>
    </row>
    <row r="142" spans="1:8" ht="23.25" thickBot="1" x14ac:dyDescent="0.3">
      <c r="A142" s="49" t="s">
        <v>105</v>
      </c>
      <c r="B142" s="26"/>
      <c r="C142" s="26"/>
      <c r="D142" s="8" t="s">
        <v>167</v>
      </c>
      <c r="E142" s="106">
        <v>27450</v>
      </c>
      <c r="F142" s="82">
        <v>29450</v>
      </c>
      <c r="G142" s="82">
        <v>29450</v>
      </c>
      <c r="H142" s="82">
        <v>0</v>
      </c>
    </row>
    <row r="143" spans="1:8" ht="23.25" thickBot="1" x14ac:dyDescent="0.3">
      <c r="A143" s="49" t="s">
        <v>106</v>
      </c>
      <c r="B143" s="26"/>
      <c r="C143" s="26"/>
      <c r="D143" s="8" t="s">
        <v>168</v>
      </c>
      <c r="E143" s="106">
        <v>5000</v>
      </c>
      <c r="F143" s="82">
        <v>8000</v>
      </c>
      <c r="G143" s="82">
        <v>8000</v>
      </c>
      <c r="H143" s="82">
        <v>0</v>
      </c>
    </row>
    <row r="144" spans="1:8" ht="15.75" thickBot="1" x14ac:dyDescent="0.3">
      <c r="A144" s="51" t="s">
        <v>196</v>
      </c>
      <c r="B144" s="29">
        <v>2660</v>
      </c>
      <c r="C144" s="29">
        <v>247</v>
      </c>
      <c r="D144" s="29">
        <v>223</v>
      </c>
      <c r="E144" s="96">
        <f>E145</f>
        <v>0</v>
      </c>
      <c r="F144" s="96">
        <f t="shared" ref="F144:H144" si="21">F145</f>
        <v>0</v>
      </c>
      <c r="G144" s="96">
        <f t="shared" si="21"/>
        <v>0</v>
      </c>
      <c r="H144" s="96">
        <f t="shared" si="21"/>
        <v>0</v>
      </c>
    </row>
    <row r="145" spans="1:8" ht="22.5" thickBot="1" x14ac:dyDescent="0.3">
      <c r="A145" s="58" t="s">
        <v>92</v>
      </c>
      <c r="B145" s="8"/>
      <c r="C145" s="8"/>
      <c r="D145" s="8" t="s">
        <v>193</v>
      </c>
      <c r="E145" s="94">
        <v>0</v>
      </c>
      <c r="F145" s="67">
        <v>0</v>
      </c>
      <c r="G145" s="67">
        <v>0</v>
      </c>
      <c r="H145" s="67">
        <v>0</v>
      </c>
    </row>
    <row r="146" spans="1:8" ht="15.75" thickBot="1" x14ac:dyDescent="0.3">
      <c r="A146" s="54" t="s">
        <v>131</v>
      </c>
      <c r="B146" s="47">
        <v>2000</v>
      </c>
      <c r="C146" s="47" t="s">
        <v>15</v>
      </c>
      <c r="D146" s="47"/>
      <c r="E146" s="99">
        <f>E151+E152+E147</f>
        <v>23737500</v>
      </c>
      <c r="F146" s="72">
        <f t="shared" ref="F146:G146" si="22">F151+F152+F147</f>
        <v>0</v>
      </c>
      <c r="G146" s="72">
        <f t="shared" si="22"/>
        <v>0</v>
      </c>
      <c r="H146" s="72"/>
    </row>
    <row r="147" spans="1:8" ht="23.25" thickBot="1" x14ac:dyDescent="0.3">
      <c r="A147" s="51" t="s">
        <v>75</v>
      </c>
      <c r="B147" s="29">
        <v>2120</v>
      </c>
      <c r="C147" s="29">
        <v>112</v>
      </c>
      <c r="D147" s="29"/>
      <c r="E147" s="96">
        <f>E149+E150+E148</f>
        <v>0</v>
      </c>
      <c r="F147" s="69">
        <f t="shared" ref="F147:G147" si="23">F149+F150+F148</f>
        <v>0</v>
      </c>
      <c r="G147" s="69">
        <f t="shared" si="23"/>
        <v>0</v>
      </c>
      <c r="H147" s="69" t="s">
        <v>74</v>
      </c>
    </row>
    <row r="148" spans="1:8" ht="45.75" thickBot="1" x14ac:dyDescent="0.3">
      <c r="A148" s="60" t="s">
        <v>141</v>
      </c>
      <c r="B148" s="61">
        <v>2121</v>
      </c>
      <c r="C148" s="61"/>
      <c r="D148" s="61" t="s">
        <v>142</v>
      </c>
      <c r="E148" s="107"/>
      <c r="F148" s="83"/>
      <c r="G148" s="83"/>
      <c r="H148" s="83"/>
    </row>
    <row r="149" spans="1:8" ht="15.75" thickBot="1" x14ac:dyDescent="0.3">
      <c r="A149" s="49" t="s">
        <v>80</v>
      </c>
      <c r="B149" s="8">
        <v>2122</v>
      </c>
      <c r="C149" s="8"/>
      <c r="D149" s="8" t="s">
        <v>82</v>
      </c>
      <c r="E149" s="94"/>
      <c r="F149" s="67"/>
      <c r="G149" s="67"/>
      <c r="H149" s="67"/>
    </row>
    <row r="150" spans="1:8" ht="15.75" thickBot="1" x14ac:dyDescent="0.3">
      <c r="A150" s="49" t="s">
        <v>81</v>
      </c>
      <c r="B150" s="8">
        <v>2123</v>
      </c>
      <c r="C150" s="8"/>
      <c r="D150" s="8" t="s">
        <v>83</v>
      </c>
      <c r="E150" s="94"/>
      <c r="F150" s="67"/>
      <c r="G150" s="67"/>
      <c r="H150" s="67"/>
    </row>
    <row r="151" spans="1:8" ht="15.75" thickBot="1" x14ac:dyDescent="0.3">
      <c r="A151" s="49" t="s">
        <v>113</v>
      </c>
      <c r="B151" s="8">
        <v>2230</v>
      </c>
      <c r="C151" s="8">
        <v>350</v>
      </c>
      <c r="D151" s="8" t="s">
        <v>148</v>
      </c>
      <c r="E151" s="94"/>
      <c r="F151" s="67"/>
      <c r="G151" s="67"/>
      <c r="H151" s="67"/>
    </row>
    <row r="152" spans="1:8" ht="15.75" thickBot="1" x14ac:dyDescent="0.3">
      <c r="A152" s="56" t="s">
        <v>85</v>
      </c>
      <c r="B152" s="45">
        <v>2600</v>
      </c>
      <c r="C152" s="45" t="s">
        <v>15</v>
      </c>
      <c r="D152" s="45"/>
      <c r="E152" s="105">
        <f>E153+E154</f>
        <v>23737500</v>
      </c>
      <c r="F152" s="81">
        <f t="shared" ref="F152:G152" si="24">F153+F154</f>
        <v>0</v>
      </c>
      <c r="G152" s="81">
        <f t="shared" si="24"/>
        <v>0</v>
      </c>
      <c r="H152" s="81" t="s">
        <v>74</v>
      </c>
    </row>
    <row r="153" spans="1:8" ht="29.25" customHeight="1" thickBot="1" x14ac:dyDescent="0.3">
      <c r="A153" s="49" t="s">
        <v>21</v>
      </c>
      <c r="B153" s="8">
        <v>2630</v>
      </c>
      <c r="C153" s="8">
        <v>243</v>
      </c>
      <c r="D153" s="8"/>
      <c r="E153" s="94"/>
      <c r="F153" s="67"/>
      <c r="G153" s="67"/>
      <c r="H153" s="67"/>
    </row>
    <row r="154" spans="1:8" ht="15.75" customHeight="1" thickBot="1" x14ac:dyDescent="0.3">
      <c r="A154" s="51" t="s">
        <v>86</v>
      </c>
      <c r="B154" s="29">
        <v>2640</v>
      </c>
      <c r="C154" s="29">
        <v>244</v>
      </c>
      <c r="D154" s="29"/>
      <c r="E154" s="96">
        <f>E155+E156+E157+E158+E159+E160+E161+E162+E163+E164+E165</f>
        <v>23737500</v>
      </c>
      <c r="F154" s="69">
        <f t="shared" ref="F154:H154" si="25">F155+F156+F157+F158+F159+F160+F161+F162+F163+F164+F165</f>
        <v>0</v>
      </c>
      <c r="G154" s="69">
        <f t="shared" si="25"/>
        <v>0</v>
      </c>
      <c r="H154" s="69">
        <f t="shared" si="25"/>
        <v>0</v>
      </c>
    </row>
    <row r="155" spans="1:8" ht="15.75" thickBot="1" x14ac:dyDescent="0.3">
      <c r="A155" s="49" t="s">
        <v>87</v>
      </c>
      <c r="B155" s="8"/>
      <c r="C155" s="8"/>
      <c r="D155" s="8" t="s">
        <v>153</v>
      </c>
      <c r="E155" s="94"/>
      <c r="F155" s="67"/>
      <c r="G155" s="67"/>
      <c r="H155" s="67"/>
    </row>
    <row r="156" spans="1:8" ht="15.75" thickBot="1" x14ac:dyDescent="0.3">
      <c r="A156" s="49" t="s">
        <v>88</v>
      </c>
      <c r="B156" s="8"/>
      <c r="C156" s="8"/>
      <c r="D156" s="8" t="s">
        <v>154</v>
      </c>
      <c r="E156" s="94"/>
      <c r="F156" s="67"/>
      <c r="G156" s="67"/>
      <c r="H156" s="67"/>
    </row>
    <row r="157" spans="1:8" ht="15.75" thickBot="1" x14ac:dyDescent="0.3">
      <c r="A157" s="58" t="s">
        <v>96</v>
      </c>
      <c r="B157" s="8"/>
      <c r="C157" s="8"/>
      <c r="D157" s="8" t="s">
        <v>158</v>
      </c>
      <c r="E157" s="94">
        <v>0</v>
      </c>
      <c r="F157" s="67"/>
      <c r="G157" s="67"/>
      <c r="H157" s="67"/>
    </row>
    <row r="158" spans="1:8" ht="23.25" thickBot="1" x14ac:dyDescent="0.3">
      <c r="A158" s="57" t="s">
        <v>97</v>
      </c>
      <c r="B158" s="8"/>
      <c r="C158" s="8"/>
      <c r="D158" s="8" t="s">
        <v>159</v>
      </c>
      <c r="E158" s="94"/>
      <c r="F158" s="67"/>
      <c r="G158" s="67"/>
      <c r="H158" s="67"/>
    </row>
    <row r="159" spans="1:8" ht="15.75" thickBot="1" x14ac:dyDescent="0.3">
      <c r="A159" s="59" t="s">
        <v>98</v>
      </c>
      <c r="B159" s="8"/>
      <c r="C159" s="8"/>
      <c r="D159" s="8" t="s">
        <v>191</v>
      </c>
      <c r="E159" s="94"/>
      <c r="F159" s="67"/>
      <c r="G159" s="67"/>
      <c r="H159" s="67"/>
    </row>
    <row r="160" spans="1:8" ht="15.75" thickBot="1" x14ac:dyDescent="0.3">
      <c r="A160" s="49" t="s">
        <v>195</v>
      </c>
      <c r="B160" s="26"/>
      <c r="C160" s="26"/>
      <c r="D160" s="44" t="s">
        <v>194</v>
      </c>
      <c r="E160" s="97">
        <v>23232400</v>
      </c>
      <c r="F160" s="70"/>
      <c r="G160" s="70"/>
      <c r="H160" s="70"/>
    </row>
    <row r="161" spans="1:8" ht="15.75" thickBot="1" x14ac:dyDescent="0.3">
      <c r="A161" s="49" t="s">
        <v>100</v>
      </c>
      <c r="B161" s="20"/>
      <c r="C161" s="20"/>
      <c r="D161" s="44" t="s">
        <v>162</v>
      </c>
      <c r="E161" s="102"/>
      <c r="F161" s="78"/>
      <c r="G161" s="78"/>
      <c r="H161" s="78"/>
    </row>
    <row r="162" spans="1:8" ht="33" thickBot="1" x14ac:dyDescent="0.3">
      <c r="A162" s="49" t="s">
        <v>101</v>
      </c>
      <c r="B162" s="26"/>
      <c r="C162" s="26"/>
      <c r="D162" s="8" t="s">
        <v>174</v>
      </c>
      <c r="E162" s="106"/>
      <c r="F162" s="82">
        <v>0</v>
      </c>
      <c r="G162" s="82">
        <v>0</v>
      </c>
      <c r="H162" s="82">
        <v>0</v>
      </c>
    </row>
    <row r="163" spans="1:8" ht="14.25" customHeight="1" thickBot="1" x14ac:dyDescent="0.3">
      <c r="A163" s="49" t="s">
        <v>101</v>
      </c>
      <c r="B163" s="26"/>
      <c r="C163" s="26"/>
      <c r="D163" s="8" t="s">
        <v>163</v>
      </c>
      <c r="E163" s="106">
        <v>505100</v>
      </c>
      <c r="F163" s="82"/>
      <c r="G163" s="82"/>
      <c r="H163" s="82"/>
    </row>
    <row r="164" spans="1:8" ht="23.25" thickBot="1" x14ac:dyDescent="0.3">
      <c r="A164" s="49" t="s">
        <v>105</v>
      </c>
      <c r="B164" s="26"/>
      <c r="C164" s="26"/>
      <c r="D164" s="8" t="s">
        <v>167</v>
      </c>
      <c r="E164" s="106"/>
      <c r="F164" s="82"/>
      <c r="G164" s="82"/>
      <c r="H164" s="82"/>
    </row>
    <row r="165" spans="1:8" ht="23.25" thickBot="1" x14ac:dyDescent="0.3">
      <c r="A165" s="49" t="s">
        <v>106</v>
      </c>
      <c r="B165" s="26"/>
      <c r="C165" s="26"/>
      <c r="D165" s="8" t="s">
        <v>168</v>
      </c>
      <c r="E165" s="106"/>
      <c r="F165" s="82"/>
      <c r="G165" s="82"/>
      <c r="H165" s="82"/>
    </row>
    <row r="166" spans="1:8" ht="15.75" thickBot="1" x14ac:dyDescent="0.3">
      <c r="A166" s="49" t="s">
        <v>110</v>
      </c>
      <c r="B166" s="8">
        <v>3000</v>
      </c>
      <c r="C166" s="8">
        <v>100</v>
      </c>
      <c r="D166" s="8"/>
      <c r="E166" s="94"/>
      <c r="F166" s="67"/>
      <c r="G166" s="67"/>
      <c r="H166" s="67"/>
    </row>
    <row r="167" spans="1:8" ht="15.75" thickBot="1" x14ac:dyDescent="0.3">
      <c r="A167" s="49" t="s">
        <v>108</v>
      </c>
      <c r="B167" s="23">
        <v>3010</v>
      </c>
      <c r="C167" s="23"/>
      <c r="D167" s="22"/>
      <c r="E167" s="97"/>
      <c r="F167" s="70"/>
      <c r="G167" s="70"/>
      <c r="H167" s="84" t="s">
        <v>15</v>
      </c>
    </row>
    <row r="168" spans="1:8" ht="15.75" thickBot="1" x14ac:dyDescent="0.3">
      <c r="A168" s="49" t="s">
        <v>109</v>
      </c>
      <c r="B168" s="44">
        <v>3020</v>
      </c>
      <c r="C168" s="44"/>
      <c r="D168" s="20"/>
      <c r="E168" s="102"/>
      <c r="F168" s="78"/>
      <c r="G168" s="78"/>
      <c r="H168" s="85" t="s">
        <v>74</v>
      </c>
    </row>
    <row r="169" spans="1:8" ht="15.75" thickBot="1" x14ac:dyDescent="0.3">
      <c r="A169" s="49" t="s">
        <v>111</v>
      </c>
      <c r="B169" s="8">
        <v>3030</v>
      </c>
      <c r="C169" s="8"/>
      <c r="D169" s="8"/>
      <c r="E169" s="94"/>
      <c r="F169" s="67"/>
      <c r="G169" s="67"/>
      <c r="H169" s="67" t="s">
        <v>15</v>
      </c>
    </row>
    <row r="170" spans="1:8" ht="15.75" thickBot="1" x14ac:dyDescent="0.3">
      <c r="A170" s="49" t="s">
        <v>107</v>
      </c>
      <c r="B170" s="8">
        <v>4000</v>
      </c>
      <c r="C170" s="8" t="s">
        <v>74</v>
      </c>
      <c r="D170" s="8"/>
      <c r="E170" s="94"/>
      <c r="F170" s="67"/>
      <c r="G170" s="67"/>
      <c r="H170" s="67" t="s">
        <v>15</v>
      </c>
    </row>
    <row r="171" spans="1:8" ht="15.75" thickBot="1" x14ac:dyDescent="0.3">
      <c r="A171" s="49" t="s">
        <v>22</v>
      </c>
      <c r="B171" s="23">
        <v>4010</v>
      </c>
      <c r="C171" s="23">
        <v>610</v>
      </c>
      <c r="D171" s="22"/>
      <c r="E171" s="97"/>
      <c r="F171" s="70"/>
      <c r="G171" s="70"/>
      <c r="H171" s="84" t="s">
        <v>15</v>
      </c>
    </row>
  </sheetData>
  <mergeCells count="36">
    <mergeCell ref="D7:H7"/>
    <mergeCell ref="A33:A34"/>
    <mergeCell ref="B33:B34"/>
    <mergeCell ref="C33:C34"/>
    <mergeCell ref="D33:D34"/>
    <mergeCell ref="E33:H33"/>
    <mergeCell ref="D8:H8"/>
    <mergeCell ref="E9:F9"/>
    <mergeCell ref="G9:H9"/>
    <mergeCell ref="G17:H17"/>
    <mergeCell ref="A15:E15"/>
    <mergeCell ref="A16:E16"/>
    <mergeCell ref="G25:H25"/>
    <mergeCell ref="E19:F19"/>
    <mergeCell ref="E20:F20"/>
    <mergeCell ref="E21:F21"/>
    <mergeCell ref="F1:H1"/>
    <mergeCell ref="F2:H2"/>
    <mergeCell ref="F3:H3"/>
    <mergeCell ref="F5:H5"/>
    <mergeCell ref="D6:H6"/>
    <mergeCell ref="E25:F25"/>
    <mergeCell ref="E24:F24"/>
    <mergeCell ref="G19:H19"/>
    <mergeCell ref="G20:H20"/>
    <mergeCell ref="G21:H21"/>
    <mergeCell ref="G22:H22"/>
    <mergeCell ref="A19:C19"/>
    <mergeCell ref="A13:C13"/>
    <mergeCell ref="B21:D21"/>
    <mergeCell ref="B23:D24"/>
    <mergeCell ref="G23:H23"/>
    <mergeCell ref="G24:H24"/>
    <mergeCell ref="G18:H18"/>
    <mergeCell ref="E22:F22"/>
    <mergeCell ref="E23:F23"/>
  </mergeCells>
  <pageMargins left="0.70866141732283472" right="3.937007874015748E-2" top="0.35433070866141736" bottom="0.354330708661417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zoomScale="115" zoomScaleNormal="115" zoomScaleSheetLayoutView="115" workbookViewId="0">
      <selection activeCell="G22" sqref="G22"/>
    </sheetView>
  </sheetViews>
  <sheetFormatPr defaultRowHeight="15" x14ac:dyDescent="0.25"/>
  <cols>
    <col min="1" max="1" width="6.5703125" customWidth="1"/>
    <col min="2" max="2" width="42.85546875" customWidth="1"/>
    <col min="3" max="3" width="6.28515625" customWidth="1"/>
    <col min="4" max="4" width="6" customWidth="1"/>
    <col min="5" max="6" width="5.7109375" customWidth="1"/>
    <col min="7" max="7" width="12" style="111" customWidth="1"/>
    <col min="8" max="8" width="8.5703125" customWidth="1"/>
    <col min="9" max="9" width="8.7109375" customWidth="1"/>
    <col min="10" max="10" width="7" customWidth="1"/>
  </cols>
  <sheetData>
    <row r="1" spans="1:10" ht="15.75" thickBot="1" x14ac:dyDescent="0.3">
      <c r="A1" s="157" t="s">
        <v>132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ht="15.75" customHeight="1" thickBot="1" x14ac:dyDescent="0.3">
      <c r="A2" s="143" t="s">
        <v>33</v>
      </c>
      <c r="B2" s="143" t="s">
        <v>34</v>
      </c>
      <c r="C2" s="145" t="s">
        <v>35</v>
      </c>
      <c r="D2" s="145" t="s">
        <v>36</v>
      </c>
      <c r="E2" s="145" t="s">
        <v>181</v>
      </c>
      <c r="F2" s="145" t="s">
        <v>198</v>
      </c>
      <c r="G2" s="140" t="s">
        <v>13</v>
      </c>
      <c r="H2" s="141"/>
      <c r="I2" s="141"/>
      <c r="J2" s="142"/>
    </row>
    <row r="3" spans="1:10" ht="65.25" customHeight="1" thickBot="1" x14ac:dyDescent="0.3">
      <c r="A3" s="144"/>
      <c r="B3" s="144"/>
      <c r="C3" s="146"/>
      <c r="D3" s="146"/>
      <c r="E3" s="146"/>
      <c r="F3" s="146"/>
      <c r="G3" s="108" t="s">
        <v>206</v>
      </c>
      <c r="H3" s="37" t="s">
        <v>207</v>
      </c>
      <c r="I3" s="37" t="s">
        <v>208</v>
      </c>
      <c r="J3" s="37" t="s">
        <v>14</v>
      </c>
    </row>
    <row r="4" spans="1:10" ht="15.75" thickBot="1" x14ac:dyDescent="0.3">
      <c r="A4" s="39">
        <v>1</v>
      </c>
      <c r="B4" s="6">
        <v>2</v>
      </c>
      <c r="C4" s="6">
        <v>3</v>
      </c>
      <c r="D4" s="6">
        <v>4</v>
      </c>
      <c r="E4" s="89" t="s">
        <v>178</v>
      </c>
      <c r="F4" s="89" t="s">
        <v>197</v>
      </c>
      <c r="G4" s="66">
        <v>5</v>
      </c>
      <c r="H4" s="6">
        <v>6</v>
      </c>
      <c r="I4" s="6">
        <v>7</v>
      </c>
      <c r="J4" s="6">
        <v>8</v>
      </c>
    </row>
    <row r="5" spans="1:10" ht="18.75" customHeight="1" thickBot="1" x14ac:dyDescent="0.3">
      <c r="A5" s="41">
        <v>1</v>
      </c>
      <c r="B5" s="42" t="s">
        <v>37</v>
      </c>
      <c r="C5" s="43">
        <v>26000</v>
      </c>
      <c r="D5" s="43" t="s">
        <v>15</v>
      </c>
      <c r="E5" s="43"/>
      <c r="F5" s="43"/>
      <c r="G5" s="109">
        <f>G10</f>
        <v>27027750</v>
      </c>
      <c r="H5" s="87">
        <f t="shared" ref="H5:I5" si="0">H10</f>
        <v>1501750</v>
      </c>
      <c r="I5" s="87">
        <f t="shared" si="0"/>
        <v>1589350</v>
      </c>
      <c r="J5" s="43"/>
    </row>
    <row r="6" spans="1:10" x14ac:dyDescent="0.25">
      <c r="A6" s="155" t="s">
        <v>38</v>
      </c>
      <c r="B6" s="36" t="s">
        <v>16</v>
      </c>
      <c r="C6" s="149">
        <v>26100</v>
      </c>
      <c r="D6" s="149" t="s">
        <v>15</v>
      </c>
      <c r="E6" s="149"/>
      <c r="F6" s="112"/>
      <c r="G6" s="153"/>
      <c r="H6" s="147"/>
      <c r="I6" s="147"/>
      <c r="J6" s="149"/>
    </row>
    <row r="7" spans="1:10" ht="105.75" customHeight="1" thickBot="1" x14ac:dyDescent="0.3">
      <c r="A7" s="156"/>
      <c r="B7" s="35" t="s">
        <v>133</v>
      </c>
      <c r="C7" s="150"/>
      <c r="D7" s="150"/>
      <c r="E7" s="150"/>
      <c r="F7" s="113"/>
      <c r="G7" s="154"/>
      <c r="H7" s="148"/>
      <c r="I7" s="148"/>
      <c r="J7" s="150"/>
    </row>
    <row r="8" spans="1:10" ht="45.75" thickBot="1" x14ac:dyDescent="0.3">
      <c r="A8" s="40" t="s">
        <v>39</v>
      </c>
      <c r="B8" s="35" t="s">
        <v>134</v>
      </c>
      <c r="C8" s="18">
        <v>26200</v>
      </c>
      <c r="D8" s="18" t="s">
        <v>15</v>
      </c>
      <c r="E8" s="18"/>
      <c r="F8" s="18"/>
      <c r="G8" s="110"/>
      <c r="H8" s="88"/>
      <c r="I8" s="88"/>
      <c r="J8" s="18"/>
    </row>
    <row r="9" spans="1:10" ht="45.75" thickBot="1" x14ac:dyDescent="0.3">
      <c r="A9" s="40" t="s">
        <v>40</v>
      </c>
      <c r="B9" s="35" t="s">
        <v>135</v>
      </c>
      <c r="C9" s="18">
        <v>26300</v>
      </c>
      <c r="D9" s="18" t="s">
        <v>15</v>
      </c>
      <c r="E9" s="18"/>
      <c r="F9" s="18"/>
      <c r="G9" s="110"/>
      <c r="H9" s="88"/>
      <c r="I9" s="88"/>
      <c r="J9" s="18"/>
    </row>
    <row r="10" spans="1:10" ht="45.75" customHeight="1" thickBot="1" x14ac:dyDescent="0.3">
      <c r="A10" s="40" t="s">
        <v>41</v>
      </c>
      <c r="B10" s="35" t="s">
        <v>136</v>
      </c>
      <c r="C10" s="18">
        <v>26400</v>
      </c>
      <c r="D10" s="18" t="s">
        <v>15</v>
      </c>
      <c r="E10" s="18"/>
      <c r="F10" s="18"/>
      <c r="G10" s="110">
        <v>27027750</v>
      </c>
      <c r="H10" s="88">
        <v>1501750</v>
      </c>
      <c r="I10" s="88">
        <v>1589350</v>
      </c>
      <c r="J10" s="18"/>
    </row>
    <row r="11" spans="1:10" x14ac:dyDescent="0.25">
      <c r="A11" s="151" t="s">
        <v>124</v>
      </c>
      <c r="B11" s="159" t="s">
        <v>125</v>
      </c>
      <c r="C11" s="149">
        <v>26410</v>
      </c>
      <c r="D11" s="149" t="s">
        <v>15</v>
      </c>
      <c r="E11" s="149"/>
      <c r="F11" s="112"/>
      <c r="G11" s="153">
        <v>3022800</v>
      </c>
      <c r="H11" s="147">
        <v>1234300</v>
      </c>
      <c r="I11" s="147">
        <v>1321900</v>
      </c>
      <c r="J11" s="149"/>
    </row>
    <row r="12" spans="1:10" ht="21.75" customHeight="1" thickBot="1" x14ac:dyDescent="0.3">
      <c r="A12" s="152"/>
      <c r="B12" s="160"/>
      <c r="C12" s="150"/>
      <c r="D12" s="150"/>
      <c r="E12" s="150"/>
      <c r="F12" s="113"/>
      <c r="G12" s="154"/>
      <c r="H12" s="148"/>
      <c r="I12" s="148"/>
      <c r="J12" s="150"/>
    </row>
    <row r="13" spans="1:10" x14ac:dyDescent="0.25">
      <c r="A13" s="155" t="s">
        <v>42</v>
      </c>
      <c r="B13" s="159" t="s">
        <v>126</v>
      </c>
      <c r="C13" s="149">
        <v>26411</v>
      </c>
      <c r="D13" s="149" t="s">
        <v>15</v>
      </c>
      <c r="E13" s="149"/>
      <c r="F13" s="112"/>
      <c r="G13" s="153">
        <v>3022800</v>
      </c>
      <c r="H13" s="147">
        <v>1234300</v>
      </c>
      <c r="I13" s="147">
        <v>1321900</v>
      </c>
      <c r="J13" s="149"/>
    </row>
    <row r="14" spans="1:10" ht="3" customHeight="1" thickBot="1" x14ac:dyDescent="0.3">
      <c r="A14" s="156"/>
      <c r="B14" s="160"/>
      <c r="C14" s="150"/>
      <c r="D14" s="150"/>
      <c r="E14" s="150"/>
      <c r="F14" s="113"/>
      <c r="G14" s="154"/>
      <c r="H14" s="148"/>
      <c r="I14" s="148"/>
      <c r="J14" s="150"/>
    </row>
    <row r="15" spans="1:10" ht="18" customHeight="1" thickBot="1" x14ac:dyDescent="0.3">
      <c r="A15" s="40" t="s">
        <v>43</v>
      </c>
      <c r="B15" s="35" t="s">
        <v>137</v>
      </c>
      <c r="C15" s="18">
        <v>26412</v>
      </c>
      <c r="D15" s="18" t="s">
        <v>15</v>
      </c>
      <c r="E15" s="18"/>
      <c r="F15" s="18"/>
      <c r="G15" s="110"/>
      <c r="H15" s="88"/>
      <c r="I15" s="88"/>
      <c r="J15" s="18"/>
    </row>
    <row r="16" spans="1:10" ht="33" customHeight="1" thickBot="1" x14ac:dyDescent="0.3">
      <c r="A16" s="40" t="s">
        <v>44</v>
      </c>
      <c r="B16" s="35" t="s">
        <v>138</v>
      </c>
      <c r="C16" s="18">
        <v>26420</v>
      </c>
      <c r="D16" s="18" t="s">
        <v>15</v>
      </c>
      <c r="E16" s="18"/>
      <c r="F16" s="18"/>
      <c r="G16" s="110">
        <v>23737500</v>
      </c>
      <c r="H16" s="88"/>
      <c r="I16" s="88"/>
      <c r="J16" s="18"/>
    </row>
    <row r="17" spans="1:10" x14ac:dyDescent="0.25">
      <c r="A17" s="155" t="s">
        <v>45</v>
      </c>
      <c r="B17" s="159" t="s">
        <v>126</v>
      </c>
      <c r="C17" s="149">
        <v>26421</v>
      </c>
      <c r="D17" s="149" t="s">
        <v>15</v>
      </c>
      <c r="E17" s="149"/>
      <c r="F17" s="112"/>
      <c r="G17" s="153">
        <v>23737500</v>
      </c>
      <c r="H17" s="147"/>
      <c r="I17" s="147"/>
      <c r="J17" s="149"/>
    </row>
    <row r="18" spans="1:10" ht="5.25" customHeight="1" thickBot="1" x14ac:dyDescent="0.3">
      <c r="A18" s="156"/>
      <c r="B18" s="160"/>
      <c r="C18" s="150"/>
      <c r="D18" s="150"/>
      <c r="E18" s="150"/>
      <c r="F18" s="113"/>
      <c r="G18" s="154"/>
      <c r="H18" s="148"/>
      <c r="I18" s="148"/>
      <c r="J18" s="150"/>
    </row>
    <row r="19" spans="1:10" ht="30.75" customHeight="1" thickBot="1" x14ac:dyDescent="0.3">
      <c r="A19" s="86"/>
      <c r="B19" s="90" t="s">
        <v>182</v>
      </c>
      <c r="C19" s="18" t="s">
        <v>179</v>
      </c>
      <c r="D19" s="18" t="s">
        <v>15</v>
      </c>
      <c r="E19" s="91" t="s">
        <v>180</v>
      </c>
      <c r="F19" s="91"/>
      <c r="G19" s="110"/>
      <c r="H19" s="88"/>
      <c r="I19" s="88"/>
      <c r="J19" s="18"/>
    </row>
    <row r="20" spans="1:10" ht="17.25" customHeight="1" thickBot="1" x14ac:dyDescent="0.3">
      <c r="A20" s="40" t="s">
        <v>46</v>
      </c>
      <c r="B20" s="35" t="s">
        <v>137</v>
      </c>
      <c r="C20" s="18">
        <v>26423</v>
      </c>
      <c r="D20" s="18" t="s">
        <v>15</v>
      </c>
      <c r="E20" s="18"/>
      <c r="F20" s="18"/>
      <c r="G20" s="110"/>
      <c r="H20" s="88"/>
      <c r="I20" s="88"/>
      <c r="J20" s="18"/>
    </row>
    <row r="21" spans="1:10" ht="23.25" customHeight="1" thickBot="1" x14ac:dyDescent="0.3">
      <c r="A21" s="40" t="s">
        <v>47</v>
      </c>
      <c r="B21" s="35" t="s">
        <v>183</v>
      </c>
      <c r="C21" s="18">
        <v>26430</v>
      </c>
      <c r="D21" s="18" t="s">
        <v>15</v>
      </c>
      <c r="E21" s="18"/>
      <c r="F21" s="18"/>
      <c r="G21" s="110"/>
      <c r="H21" s="88"/>
      <c r="I21" s="88"/>
      <c r="J21" s="18"/>
    </row>
    <row r="22" spans="1:10" ht="42.75" customHeight="1" thickBot="1" x14ac:dyDescent="0.3">
      <c r="A22" s="40" t="s">
        <v>48</v>
      </c>
      <c r="B22" s="35" t="s">
        <v>184</v>
      </c>
      <c r="C22" s="18">
        <v>26500</v>
      </c>
      <c r="D22" s="18" t="s">
        <v>15</v>
      </c>
      <c r="E22" s="18"/>
      <c r="F22" s="18"/>
      <c r="G22" s="110">
        <v>27027750</v>
      </c>
      <c r="H22" s="88">
        <v>1501750</v>
      </c>
      <c r="I22" s="88">
        <v>1589350</v>
      </c>
      <c r="J22" s="18"/>
    </row>
    <row r="23" spans="1:10" ht="15" hidden="1" customHeight="1" x14ac:dyDescent="0.25">
      <c r="A23" s="155"/>
      <c r="B23" s="36" t="s">
        <v>49</v>
      </c>
      <c r="C23" s="149">
        <v>26510</v>
      </c>
      <c r="D23" s="149"/>
      <c r="E23" s="149"/>
      <c r="F23" s="112"/>
      <c r="G23" s="153"/>
      <c r="H23" s="147"/>
      <c r="I23" s="147"/>
      <c r="J23" s="149"/>
    </row>
    <row r="24" spans="1:10" ht="15.75" hidden="1" customHeight="1" thickBot="1" x14ac:dyDescent="0.3">
      <c r="A24" s="156"/>
      <c r="B24" s="35"/>
      <c r="C24" s="150"/>
      <c r="D24" s="150"/>
      <c r="E24" s="150"/>
      <c r="F24" s="113"/>
      <c r="G24" s="154"/>
      <c r="H24" s="148"/>
      <c r="I24" s="148"/>
      <c r="J24" s="150"/>
    </row>
    <row r="25" spans="1:10" ht="44.25" customHeight="1" thickBot="1" x14ac:dyDescent="0.3">
      <c r="A25" s="40" t="s">
        <v>50</v>
      </c>
      <c r="B25" s="35" t="s">
        <v>51</v>
      </c>
      <c r="C25" s="18">
        <v>26600</v>
      </c>
      <c r="D25" s="18" t="s">
        <v>15</v>
      </c>
      <c r="E25" s="18"/>
      <c r="F25" s="18"/>
      <c r="G25" s="110"/>
      <c r="H25" s="88"/>
      <c r="I25" s="88"/>
      <c r="J25" s="18"/>
    </row>
    <row r="26" spans="1:10" ht="15" hidden="1" customHeight="1" x14ac:dyDescent="0.25">
      <c r="A26" s="161"/>
      <c r="B26" s="19" t="s">
        <v>49</v>
      </c>
      <c r="C26" s="149">
        <v>26610</v>
      </c>
      <c r="D26" s="149"/>
      <c r="E26" s="149"/>
      <c r="F26" s="112"/>
      <c r="G26" s="153"/>
      <c r="H26" s="149"/>
      <c r="I26" s="149"/>
      <c r="J26" s="149"/>
    </row>
    <row r="27" spans="1:10" ht="3.75" customHeight="1" thickBot="1" x14ac:dyDescent="0.3">
      <c r="A27" s="162"/>
      <c r="B27" s="17"/>
      <c r="C27" s="150"/>
      <c r="D27" s="150"/>
      <c r="E27" s="150"/>
      <c r="F27" s="113"/>
      <c r="G27" s="154"/>
      <c r="H27" s="150"/>
      <c r="I27" s="150"/>
      <c r="J27" s="150"/>
    </row>
    <row r="28" spans="1:10" x14ac:dyDescent="0.25">
      <c r="A28" s="2"/>
    </row>
    <row r="29" spans="1:10" x14ac:dyDescent="0.25">
      <c r="A29" s="38" t="s">
        <v>190</v>
      </c>
      <c r="B29" s="38"/>
    </row>
    <row r="30" spans="1:10" x14ac:dyDescent="0.25">
      <c r="A30" s="158" t="s">
        <v>127</v>
      </c>
      <c r="B30" s="158"/>
      <c r="C30" s="158"/>
    </row>
    <row r="31" spans="1:10" x14ac:dyDescent="0.25">
      <c r="A31" s="16" t="s">
        <v>175</v>
      </c>
    </row>
    <row r="32" spans="1:10" x14ac:dyDescent="0.25">
      <c r="A32" s="16" t="s">
        <v>128</v>
      </c>
    </row>
    <row r="33" spans="1:1" x14ac:dyDescent="0.25">
      <c r="A33" s="16"/>
    </row>
    <row r="34" spans="1:1" x14ac:dyDescent="0.25">
      <c r="A34" s="16"/>
    </row>
  </sheetData>
  <mergeCells count="60">
    <mergeCell ref="A1:J1"/>
    <mergeCell ref="A30:C30"/>
    <mergeCell ref="B11:B12"/>
    <mergeCell ref="B13:B14"/>
    <mergeCell ref="B17:B18"/>
    <mergeCell ref="I23:I24"/>
    <mergeCell ref="J23:J24"/>
    <mergeCell ref="A26:A27"/>
    <mergeCell ref="C26:C27"/>
    <mergeCell ref="D26:D27"/>
    <mergeCell ref="E26:E27"/>
    <mergeCell ref="G26:G27"/>
    <mergeCell ref="H26:H27"/>
    <mergeCell ref="I26:I27"/>
    <mergeCell ref="J26:J27"/>
    <mergeCell ref="A23:A24"/>
    <mergeCell ref="C23:C24"/>
    <mergeCell ref="D23:D24"/>
    <mergeCell ref="E23:E24"/>
    <mergeCell ref="G23:G24"/>
    <mergeCell ref="H23:H24"/>
    <mergeCell ref="I13:I14"/>
    <mergeCell ref="J13:J14"/>
    <mergeCell ref="A17:A18"/>
    <mergeCell ref="C17:C18"/>
    <mergeCell ref="D17:D18"/>
    <mergeCell ref="E17:E18"/>
    <mergeCell ref="G17:G18"/>
    <mergeCell ref="H17:H18"/>
    <mergeCell ref="I17:I18"/>
    <mergeCell ref="J17:J18"/>
    <mergeCell ref="A13:A14"/>
    <mergeCell ref="C13:C14"/>
    <mergeCell ref="D13:D14"/>
    <mergeCell ref="E13:E14"/>
    <mergeCell ref="G13:G14"/>
    <mergeCell ref="H13:H14"/>
    <mergeCell ref="I6:I7"/>
    <mergeCell ref="J6:J7"/>
    <mergeCell ref="A11:A12"/>
    <mergeCell ref="C11:C12"/>
    <mergeCell ref="D11:D12"/>
    <mergeCell ref="E11:E12"/>
    <mergeCell ref="G11:G12"/>
    <mergeCell ref="H11:H12"/>
    <mergeCell ref="I11:I12"/>
    <mergeCell ref="J11:J12"/>
    <mergeCell ref="A6:A7"/>
    <mergeCell ref="C6:C7"/>
    <mergeCell ref="D6:D7"/>
    <mergeCell ref="E6:E7"/>
    <mergeCell ref="G6:G7"/>
    <mergeCell ref="H6:H7"/>
    <mergeCell ref="G2:J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20.12.2012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ScheglovaEV</dc:creator>
  <cp:lastModifiedBy>Администратор</cp:lastModifiedBy>
  <cp:lastPrinted>2021-12-27T10:40:35Z</cp:lastPrinted>
  <dcterms:created xsi:type="dcterms:W3CDTF">2019-10-23T12:59:45Z</dcterms:created>
  <dcterms:modified xsi:type="dcterms:W3CDTF">2022-11-08T12:56:29Z</dcterms:modified>
</cp:coreProperties>
</file>