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'АП+Прайс'!$D$7:$J$9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10" i="4" l="1"/>
  <c r="F10" i="4"/>
  <c r="G10" i="4"/>
  <c r="H10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<sst xmlns="http://schemas.openxmlformats.org/spreadsheetml/2006/main" count="45" uniqueCount="38">
  <si>
    <t>Микрорайон</t>
  </si>
  <si>
    <t>Кол-во стендов</t>
  </si>
  <si>
    <t>Количество стендов</t>
  </si>
  <si>
    <t>АДРЕСНАЯ ПРОГРАММА И ПРАЙС</t>
  </si>
  <si>
    <t>Итог</t>
  </si>
  <si>
    <t>Дата начала РК (период 1мес)</t>
  </si>
  <si>
    <t>Рекламный носитель</t>
  </si>
  <si>
    <t>Общий итог</t>
  </si>
  <si>
    <t>Закрытый стенд в лифте</t>
  </si>
  <si>
    <t>МЫТИЩИ НОВОСТРОЙКИ</t>
  </si>
  <si>
    <t>1-й Рупасовский пер 11А</t>
  </si>
  <si>
    <t>1-й Рупасовский пер 11Б</t>
  </si>
  <si>
    <t>Белобородова 2В</t>
  </si>
  <si>
    <t>Белобородова 2Г</t>
  </si>
  <si>
    <t>Белобородова 4А</t>
  </si>
  <si>
    <t>Белобородова 4В</t>
  </si>
  <si>
    <t>Сукромка 22</t>
  </si>
  <si>
    <t>Сукромка 24</t>
  </si>
  <si>
    <t>Юбилейная 24</t>
  </si>
  <si>
    <t>Юбилейная 30</t>
  </si>
  <si>
    <t>Борисовка 24</t>
  </si>
  <si>
    <t>Мытищи Новостройки Лифты</t>
  </si>
  <si>
    <t>с 6 числа</t>
  </si>
  <si>
    <t>Мытищи Новостройки Подъезды</t>
  </si>
  <si>
    <t>Закрытый стенд в лифтовом холле/ (') Закрытый стенд стенд в подъезде</t>
  </si>
  <si>
    <t>пр-т Астрахова 2</t>
  </si>
  <si>
    <t>1-й Рупасовский пер 17А</t>
  </si>
  <si>
    <t>Благовещенская 22</t>
  </si>
  <si>
    <t>Борисовка 8</t>
  </si>
  <si>
    <t>Сукромка 26</t>
  </si>
  <si>
    <t>Борисовка 14</t>
  </si>
  <si>
    <t>Борисовка 4 '</t>
  </si>
  <si>
    <t>Сукромка 22 '</t>
  </si>
  <si>
    <t>Сукромка 24 '</t>
  </si>
  <si>
    <t>Юбилейная 30 '</t>
  </si>
  <si>
    <t>Стоимость А5 250 руб стенд</t>
  </si>
  <si>
    <t>Стоимость А4 390 руб стенд</t>
  </si>
  <si>
    <t>Стоимость А3 660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</si>
</sst>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164" fontId="7" fillId="0" borderId="0" xfId="1" applyNumberFormat="1" applyFont="1"/>
    <xf numFmtId="164" fontId="7" fillId="0" borderId="0" xfId="1" applyNumberFormat="1" applyFont="1" applyAlignment="1">
      <alignment horizont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869155</xdr:colOff>
      <xdr:row>6</xdr:row>
      <xdr:rowOff>58209</xdr:rowOff>
    </xdr:from>
    <xdr:ext cx="774764" cy="299954"/>
    <xdr:sp macro="" textlink="">
      <xdr:nvSpPr>
        <xdr:cNvPr id="4" name="TextBox 3"/>
        <xdr:cNvSpPr txBox="1"/>
      </xdr:nvSpPr>
      <xdr:spPr>
        <a:xfrm>
          <a:off x="869155" y="2034647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438882</xdr:colOff>
      <xdr:row>10</xdr:row>
      <xdr:rowOff>103264</xdr:rowOff>
    </xdr:from>
    <xdr:to>
      <xdr:col>9</xdr:col>
      <xdr:colOff>595312</xdr:colOff>
      <xdr:row>37</xdr:row>
      <xdr:rowOff>160415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882" y="3163170"/>
          <a:ext cx="8264586" cy="5843591"/>
        </a:xfrm>
        <a:prstGeom prst="rect">
          <a:avLst/>
        </a:prstGeom>
        <a:ln w="19050">
          <a:solidFill>
            <a:srgbClr val="FFC000"/>
          </a:solidFill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16895833331" createdVersion="4" refreshedVersion="4" minRefreshableVersion="3" recordCount="25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4">
        <s v="МЫТИЩИ НОВОСТРОЙКИ"/>
        <s v="МЫТИЩИ НОВОЕ МЕДВЕДКОВО" u="1"/>
        <s v="ХИМКИ" u="1"/>
        <s v="ЭЛЕКТРОСТАЛЬ" u="1"/>
      </sharedItems>
    </cacheField>
    <cacheField name="Микрорайон" numFmtId="0">
      <sharedItems count="18">
        <s v="Мытищи Новостройки Лифты"/>
        <s v="Мытищи Новостройки Подъезды"/>
        <s v="Химки 1 МКР" u="1"/>
        <s v="Химки 2 МКР" u="1"/>
        <s v="Мытищи Новостройки 1 мкрн." u="1"/>
        <s v="Химки 3 МКР" u="1"/>
        <s v="Химки 5 МКР Левобережный р-н" u="1"/>
        <s v="Химки 4 МКР" u="1"/>
        <s v="Мытищи 25А МКР" u="1"/>
        <s v="Новое Медведково" u="1"/>
        <s v="Химки 6 МКР Сходня-Подрезково" u="1"/>
        <s v="Электросталь Восток" u="1"/>
        <s v="Мытищи Новостройки 2 мкрн." u="1"/>
        <s v="Мытищи Новостройки" u="1"/>
        <s v="Электросталь Север" u="1"/>
        <s v="Электросталь Центр" u="1"/>
        <s v="Электросталь Юго-Запад" u="1"/>
        <s v="Мытищи Новостройки 3 мкрн." u="1"/>
      </sharedItems>
    </cacheField>
    <cacheField name="Адрес" numFmtId="0">
      <sharedItems count="385">
        <s v="1-й Рупасовский пер 11А"/>
        <s v="1-й Рупасовский пер 11Б"/>
        <s v="1-й Рупасовский пер 17А"/>
        <s v="Белобородова 2В"/>
        <s v="Белобородова 2Г"/>
        <s v="Белобородова 4А"/>
        <s v="Белобородова 4В"/>
        <s v="Борисовка 24"/>
        <s v="пр-т Астрахова 2"/>
        <s v="Сукромка 22"/>
        <s v="Сукромка 24"/>
        <s v="Юбилейная 24"/>
        <s v="Юбилейная 30"/>
        <s v="Благовещенская 22"/>
        <s v="Борисовка 14"/>
        <s v="Борисовка 4 '"/>
        <s v="Борисовка 8"/>
        <s v="Сукромка 22 '"/>
        <s v="Сукромка 24 '"/>
        <s v="Сукромка 26"/>
        <s v="Юбилейная 30 '"/>
        <s v="Западная 20 к3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Кадомцева 4" u="1"/>
        <s v="Второва 2" u="1"/>
        <s v="Воронина 6" u="1"/>
        <s v="Юбилейный пр-т 22" u="1"/>
        <s v="Кадомцева 6" u="1"/>
        <s v="Молодёжная 36" u="1"/>
        <s v="Западная 20 к2" u="1"/>
        <s v="Кадомцева 8" u="1"/>
        <s v="Западная 22 к2" u="1"/>
        <s v="Кадомцева 10" u="1"/>
        <s v="Победы 13 к3" u="1"/>
        <s v="Сукромка 24А" u="1"/>
        <s v="Зелёная 16" u="1"/>
        <s v="Куркинское шоссе 12" u="1"/>
        <s v="Молодёжная 6" u="1"/>
        <s v="пр-т Астрахова 6" u="1"/>
        <s v="Сукромка 28" u="1"/>
        <s v="Астрахова пр-т, 11" u="1"/>
        <s v="Западная 6Б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Борисовка 16А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1-й Рупасовский пер 11" u="1"/>
        <s v="Пожарского 14" u="1"/>
        <s v="1-й Рупасовский пер 17" u="1"/>
        <s v="Победы 6 к3" u="1"/>
        <s v="Западная 14" u="1"/>
        <s v="Ялагина 8" u="1"/>
        <s v="Западная 4Б" u="1"/>
        <s v="Победы 6 к4" u="1"/>
        <s v="Победы 15 к3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Энгельса 20" u="1"/>
        <s v="Подрезково Школьная  1-2" u="1"/>
        <s v="Энгельса 21" u="1"/>
        <s v="Юбилейная 24А" u="1"/>
        <s v="Бульвар Победы 4Б" u="1"/>
        <s v="Борисовка 16" u="1"/>
        <s v="Бульвар Победы 4" u="1"/>
        <s v="Кирова 6А" u="1"/>
        <s v="Борисовка 26" u="1"/>
        <s v="Второва 6" u="1"/>
        <s v="пр.Южный 7 к6" u="1"/>
        <s v="Энгельса 25" u="1"/>
        <s v="Мельникова 2-1 к1" u="1"/>
        <s v="Зелёная 21" u="1"/>
        <s v="Кедрина 1" u="1"/>
        <s v="Победы 13 к4" u="1"/>
        <s v="Дружбы 7" u="1"/>
        <s v="Зелёная 20" u="1"/>
        <s v="Энгельса 19" u="1"/>
        <s v="Зелёная 15А" u="1"/>
        <s v="Строителей 6А" u="1"/>
        <s v="Карла Маркса 46А" u="1"/>
        <s v="Дружбы 8А" u="1"/>
        <s v="Молодёжная 14-30" u="1"/>
        <s v="Подрезково Жаринова 10" u="1"/>
        <s v="Второва 8" u="1"/>
        <s v="пр.Южный 7 к7" u="1"/>
        <s v="Юбилейная 44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Маяковского 2" u="1"/>
        <s v="9 Мая 6" u="1"/>
        <s v="Кирова 7" u="1"/>
        <s v="Западная 18Б" u="1"/>
        <s v="9 Мая 8" u="1"/>
        <s v="Пожарского 4" u="1"/>
        <s v="9 Мая 9" u="1"/>
        <s v="9 Мая 10" u="1"/>
        <s v="пр.Южный 1 к6" u="1"/>
        <s v="Мира 18" u="1"/>
        <s v="Строителей 6" u="1"/>
        <s v="Юбилейный пр-т 48" u="1"/>
        <s v="Пр. Ленина 7" u="1"/>
        <s v="Мельникова 2-1 к2" u="1"/>
        <s v="Фрязевское шоссе 50" u="1"/>
        <s v="Юбилейный пр-т 5" u="1"/>
        <s v="Карла Маркса 15А" u="1"/>
        <s v="Победы 13 к5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Борисовка 20А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Борисовка 28А" u="1"/>
        <s v="Пожарского 18" u="1"/>
        <s v="Панфилова 18" u="1"/>
        <s v="Спортивная 43" u="1"/>
        <s v="Библиотечная 4" u="1"/>
        <s v="Борисовка 2" u="1"/>
        <s v="Ногинское шоссе 18А" u="1"/>
        <s v="Борисовка 4А" u="1"/>
        <s v="Борисовка 4" u="1"/>
        <s v="Сходня Юбилейный пр. 10" u="1"/>
        <s v="Кирова 9" u="1"/>
        <s v="9 Мая 12" u="1"/>
        <s v="Гоголя 5А" u="1"/>
        <s v="Борисовка 8А" u="1"/>
        <s v="Борисовка 20" u="1"/>
        <s v="Ленинский проспект 12" u="1"/>
        <s v="1-й Рупасовский пер 15А" u="1"/>
        <s v="Строителей 7" u="1"/>
        <s v="Борисовка 18" u="1"/>
        <s v="Борисовка 28" u="1"/>
        <s v="Пожарского 27" u="1"/>
        <s v="Сходня Юбилейный пр. 6" u="1"/>
        <s v="Молодёжная 10" u="1"/>
        <s v="Рождественская 2" u="1"/>
        <s v="Пр. Ленина 2 к1" u="1"/>
        <s v="1-й Рупасовский пер 17Б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Тевосяна 10А" u="1"/>
        <s v="Тевосяна 10" u="1"/>
        <s v="Пр. Ленина 2 к4" u="1"/>
        <s v="Тевосяна 12А" u="1"/>
        <s v="Пр. Ленина 1А" u="1"/>
        <s v="Кудрявцева 8" u="1"/>
        <s v="Юбилейная 16" u="1"/>
        <s v="Панфилова 11" u="1"/>
        <s v="Тевосяна 14А" u="1"/>
        <s v="Юбилейная 26" u="1"/>
        <s v="Тевосяна 14" u="1"/>
        <s v="Спортивная 29" u="1"/>
        <s v="Подрезково Московская 2" u="1"/>
        <s v="Тевосяна 16" u="1"/>
        <s v="Спортивная 45" u="1"/>
        <s v="Юннатов 2" u="1"/>
        <s v="Ногинское шоссе 20А" u="1"/>
        <s v="Кирова 14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Ленинградская 5-40" u="1"/>
        <s v="Зелёная 4" u="1"/>
        <s v="Первомайская 8" u="1"/>
        <s v="Аптечная 7" u="1"/>
        <s v="Пр. Ленина 1Б" u="1"/>
        <s v="Пр. Ленина 1" u="1"/>
        <s v="Строителей 8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Молодёжная 2" u="1"/>
        <s v="пр-т Астрахова 4" u="1"/>
        <s v="Первомайская 08Б" u="1"/>
        <s v="Пр. Ленина 3 к2" u="1"/>
        <s v="Бабакина 7" u="1"/>
        <s v="Ялагина 26" u="1"/>
        <s v="Спортивная 47А" u="1"/>
        <s v="Юннатов 5" u="1"/>
        <s v="Корнеева 6А" u="1"/>
        <s v="Подрезково Новозаводская 5А" u="1"/>
        <s v="Тевосяна 10Б" u="1"/>
        <s v="Борисовка 12А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Ялагина 24" u="1"/>
        <s v="Тевосяна 16Б" u="1"/>
        <s v="Журавлева 11 к1" u="1"/>
        <s v="Кирова 18" u="1"/>
        <s v="Журавлева 11 к2" u="1"/>
        <s v="Бабакина 4" u="1"/>
        <s v="Журавлева 19 к1" u="1"/>
        <s v="пр-т Астрахова 10" u="1"/>
        <s v="Ялагина 18А" u="1"/>
        <s v="Маяковского 11" u="1"/>
        <s v="Ялагина 10" u="1"/>
        <s v="9 Мая 16" u="1"/>
        <s v="Корнеева 2А" u="1"/>
        <s v="Молодёжная 30А" u="1"/>
        <s v="Борисовка 22" u="1"/>
        <s v="Пр. Ленина 2" u="1"/>
        <s v="Зелёная 9" u="1"/>
        <s v="Молодёжная 22" u="1"/>
        <s v="Юбилейная 1А" u="1"/>
        <s v="Юбилейная 1" u="1"/>
        <s v="Кирова 28" u="1"/>
        <s v="Молодёжная 30" u="1"/>
        <s v="Юбилейная 3" u="1"/>
        <s v="пр-т Астрахова 10А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Юбилейная 6" u="1"/>
        <s v="Марии Расковой 5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Октябрьская 5" u="1"/>
        <s v="Панфилова 13" u="1"/>
        <s v="Юбилейная 28" u="1"/>
        <s v="пр.Южный 17 к1" u="1"/>
        <s v="9 Мая 18А" u="1"/>
        <s v="Нагорное шоссе 1А" u="1"/>
        <s v="Мира 20" u="1"/>
        <s v="Мельникова 10" u="1"/>
        <s v="Второва 10" u="1"/>
        <s v="Мира 22" u="1"/>
        <s v="Совхозная 4А" u="1"/>
        <s v="Совхозная 4" u="1"/>
        <s v="Сходня Вишневая 12" u="1"/>
        <s v="Мира 24" u="1"/>
        <s v="Мира 26" u="1"/>
        <s v="Ялагина 10А" u="1"/>
        <s v="9 Мая 18Б" u="1"/>
        <s v="Бабакина 2А" u="1"/>
        <s v="Бабакина 2Б" u="1"/>
        <s v="Жулябина 20" u="1"/>
        <s v="Пр. Ленина 3" u="1"/>
        <s v="Жулябина 22" u="1"/>
        <s v="Родионова 13-18" u="1"/>
        <s v="Молодёжная 24" u="1"/>
        <s v="Юбилейный пр-т 20" u="1"/>
        <s v="Молодёжная 32" u="1"/>
        <s v="Пушкина 25А" u="1"/>
        <s v="Мира 23Б" u="1"/>
        <s v="Мира 24Б" u="1"/>
        <s v="Молодёжная 4" u="1"/>
        <s v="Жулябина 18А" u="1"/>
        <s v="Жулябина 18" u="1"/>
        <s v="Юбилейная 11" u="1"/>
        <s v="Победы 14 к1" u="1"/>
        <s v="Ногинское шоссе 8" u="1"/>
        <s v="Борисовка 24А" u="1"/>
        <s v="Первомайская 6Б" u="1"/>
        <s v="Победы 2 к1А" u="1"/>
        <s v="Победы 2 к1" u="1"/>
        <s v="Подрезково Советская 2" u="1"/>
        <s v="Ватутина 5" u="1"/>
        <s v="Первомайская 6В" u="1"/>
        <s v="Подрезково Советская 7" u="1"/>
        <s v="Радио 17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Ногинское шоссе 18" u="1"/>
        <s v="Совхозная 4Б" u="1"/>
        <s v="пр-т Астрахова 12" u="1"/>
        <s v="Журавлева 13 к3" u="1"/>
        <s v="Первомайская 10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Ленинский проспект 10" u="1"/>
        <s v="Машинцева 7" u="1"/>
        <s v="Восточная 1" u="1"/>
        <s v="Восточная 2" u="1"/>
        <s v="Машинцева 9" u="1"/>
        <s v="Лавочкина 23" u="1"/>
        <s v="Молодёжная 26" u="1"/>
        <s v="Восточная 3" u="1"/>
        <s v="Белобородова 4Б" u="1"/>
        <s v="Восточная 4" u="1"/>
        <s v="Восточная 6А" u="1"/>
        <s v="Победы 13 к2" u="1"/>
        <s v="Белобородова 4Г" u="1"/>
        <s v="Гоголя 19" u="1"/>
        <s v="Комсомольская 4" u="1"/>
        <s v="Молодёжная 5" u="1"/>
        <s v="Спартаковская 12" u="1"/>
        <s v="Родионова 2А" u="1"/>
        <s v="Родионова 2" u="1"/>
        <s v="Комсомольская 6" u="1"/>
        <s v="Кудрявцева 4" u="1"/>
        <s v="Строителей 4А" u="1"/>
        <s v="Московская 32Б" u="1"/>
        <s v="Юбилейный пр-т 9-1" u="1"/>
        <s v="Панфилова 15" u="1"/>
        <s v="Родионова 9А" u="1"/>
        <s v="Родионова 9" u="1"/>
        <s v="Пожарского 12" u="1"/>
        <s v="Белобородова 2Б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10" count="8">
        <n v="2"/>
        <n v="6"/>
        <n v="8"/>
        <n v="5"/>
        <n v="1"/>
        <n v="10"/>
        <n v="4"/>
        <n v="3"/>
      </sharedItems>
    </cacheField>
    <cacheField name="Дата размещения" numFmtId="0">
      <sharedItems count="1">
        <s v="с 6 числа"/>
      </sharedItems>
    </cacheField>
    <cacheField name="Положение стенда" numFmtId="0">
      <sharedItems count="2">
        <s v="Закрытый стенд в лифте"/>
        <s v="Закрытый стенд в лифтовом холле/ (') Закрытый стенд стенд в подъезд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0"/>
    <x v="0"/>
    <x v="0"/>
  </r>
  <r>
    <x v="0"/>
    <x v="0"/>
    <x v="0"/>
    <x v="4"/>
    <x v="1"/>
    <x v="0"/>
    <x v="0"/>
  </r>
  <r>
    <x v="0"/>
    <x v="0"/>
    <x v="0"/>
    <x v="5"/>
    <x v="2"/>
    <x v="0"/>
    <x v="0"/>
  </r>
  <r>
    <x v="0"/>
    <x v="0"/>
    <x v="0"/>
    <x v="6"/>
    <x v="3"/>
    <x v="0"/>
    <x v="0"/>
  </r>
  <r>
    <x v="0"/>
    <x v="0"/>
    <x v="0"/>
    <x v="7"/>
    <x v="4"/>
    <x v="0"/>
    <x v="0"/>
  </r>
  <r>
    <x v="0"/>
    <x v="0"/>
    <x v="0"/>
    <x v="8"/>
    <x v="5"/>
    <x v="0"/>
    <x v="0"/>
  </r>
  <r>
    <x v="0"/>
    <x v="0"/>
    <x v="0"/>
    <x v="9"/>
    <x v="0"/>
    <x v="0"/>
    <x v="0"/>
  </r>
  <r>
    <x v="0"/>
    <x v="0"/>
    <x v="0"/>
    <x v="10"/>
    <x v="6"/>
    <x v="0"/>
    <x v="0"/>
  </r>
  <r>
    <x v="0"/>
    <x v="0"/>
    <x v="0"/>
    <x v="11"/>
    <x v="6"/>
    <x v="0"/>
    <x v="0"/>
  </r>
  <r>
    <x v="0"/>
    <x v="0"/>
    <x v="0"/>
    <x v="12"/>
    <x v="6"/>
    <x v="0"/>
    <x v="0"/>
  </r>
  <r>
    <x v="0"/>
    <x v="0"/>
    <x v="1"/>
    <x v="13"/>
    <x v="0"/>
    <x v="0"/>
    <x v="1"/>
  </r>
  <r>
    <x v="0"/>
    <x v="0"/>
    <x v="1"/>
    <x v="14"/>
    <x v="4"/>
    <x v="0"/>
    <x v="1"/>
  </r>
  <r>
    <x v="0"/>
    <x v="0"/>
    <x v="1"/>
    <x v="15"/>
    <x v="4"/>
    <x v="0"/>
    <x v="1"/>
  </r>
  <r>
    <x v="0"/>
    <x v="0"/>
    <x v="1"/>
    <x v="16"/>
    <x v="6"/>
    <x v="0"/>
    <x v="1"/>
  </r>
  <r>
    <x v="0"/>
    <x v="0"/>
    <x v="1"/>
    <x v="9"/>
    <x v="0"/>
    <x v="0"/>
    <x v="1"/>
  </r>
  <r>
    <x v="0"/>
    <x v="0"/>
    <x v="1"/>
    <x v="17"/>
    <x v="0"/>
    <x v="0"/>
    <x v="1"/>
  </r>
  <r>
    <x v="0"/>
    <x v="0"/>
    <x v="1"/>
    <x v="10"/>
    <x v="7"/>
    <x v="0"/>
    <x v="1"/>
  </r>
  <r>
    <x v="0"/>
    <x v="0"/>
    <x v="1"/>
    <x v="18"/>
    <x v="7"/>
    <x v="0"/>
    <x v="1"/>
  </r>
  <r>
    <x v="0"/>
    <x v="0"/>
    <x v="1"/>
    <x v="19"/>
    <x v="4"/>
    <x v="0"/>
    <x v="1"/>
  </r>
  <r>
    <x v="0"/>
    <x v="0"/>
    <x v="1"/>
    <x v="11"/>
    <x v="6"/>
    <x v="0"/>
    <x v="1"/>
  </r>
  <r>
    <x v="0"/>
    <x v="0"/>
    <x v="1"/>
    <x v="12"/>
    <x v="1"/>
    <x v="0"/>
    <x v="1"/>
  </r>
  <r>
    <x v="0"/>
    <x v="0"/>
    <x v="1"/>
    <x v="20"/>
    <x v="3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36" firstHeaderRow="1" firstDataRow="1" firstDataCol="1"/>
  <pivotFields count="7">
    <pivotField showAll="0"/>
    <pivotField axis="axisRow" showAll="0">
      <items count="5">
        <item m="1" x="2"/>
        <item m="1" x="3"/>
        <item m="1" x="1"/>
        <item x="0"/>
        <item t="default"/>
      </items>
    </pivotField>
    <pivotField axis="axisRow" showAll="0" sortType="ascending">
      <items count="19">
        <item m="1" x="8"/>
        <item m="1" x="13"/>
        <item m="1" x="4"/>
        <item m="1" x="12"/>
        <item m="1" x="17"/>
        <item x="0"/>
        <item x="1"/>
        <item m="1" x="9"/>
        <item m="1" x="2"/>
        <item m="1" x="3"/>
        <item m="1" x="5"/>
        <item m="1" x="7"/>
        <item m="1" x="6"/>
        <item m="1" x="10"/>
        <item m="1" x="11"/>
        <item m="1" x="14"/>
        <item m="1" x="15"/>
        <item m="1" x="16"/>
        <item t="default"/>
      </items>
    </pivotField>
    <pivotField axis="axisRow" showAll="0">
      <items count="386">
        <item m="1" x="126"/>
        <item m="1" x="162"/>
        <item m="1" x="255"/>
        <item m="1" x="279"/>
        <item m="1" x="286"/>
        <item m="1" x="298"/>
        <item m="1" x="120"/>
        <item m="1" x="123"/>
        <item m="1" x="125"/>
        <item m="1" x="100"/>
        <item m="1" x="106"/>
        <item m="1" x="203"/>
        <item m="1" x="351"/>
        <item m="1" x="289"/>
        <item m="1" x="96"/>
        <item m="1" x="132"/>
        <item m="1" x="82"/>
        <item m="1" x="287"/>
        <item m="1" x="67"/>
        <item m="1" x="115"/>
        <item m="1" x="304"/>
        <item m="1" x="364"/>
        <item m="1" x="363"/>
        <item m="1" x="372"/>
        <item m="1" x="371"/>
        <item m="1" x="218"/>
        <item m="1" x="306"/>
        <item m="1" x="33"/>
        <item m="1" x="130"/>
        <item m="1" x="223"/>
        <item m="1" x="137"/>
        <item m="1" x="299"/>
        <item m="1" x="300"/>
        <item m="1" x="43"/>
        <item m="1" x="65"/>
        <item m="1" x="81"/>
        <item m="1" x="268"/>
        <item m="1" x="341"/>
        <item m="1" x="340"/>
        <item m="1" x="345"/>
        <item m="1" x="347"/>
        <item m="1" x="350"/>
        <item m="1" x="107"/>
        <item m="1" x="220"/>
        <item m="1" x="261"/>
        <item m="1" x="305"/>
        <item m="1" x="352"/>
        <item m="1" x="265"/>
        <item m="1" x="257"/>
        <item m="1" x="307"/>
        <item m="1" x="35"/>
        <item m="1" x="139"/>
        <item m="1" x="344"/>
        <item m="1" x="22"/>
        <item m="1" x="367"/>
        <item m="1" x="129"/>
        <item m="1" x="104"/>
        <item m="1" x="168"/>
        <item m="1" x="214"/>
        <item m="1" x="134"/>
        <item m="1" x="369"/>
        <item m="1" x="206"/>
        <item m="1" x="249"/>
        <item m="1" x="242"/>
        <item m="1" x="228"/>
        <item m="1" x="222"/>
        <item m="1" x="269"/>
        <item m="1" x="177"/>
        <item m="1" x="173"/>
        <item m="1" x="224"/>
        <item m="1" x="271"/>
        <item m="1" x="311"/>
        <item m="1" x="361"/>
        <item m="1" x="44"/>
        <item m="1" x="146"/>
        <item m="1" x="191"/>
        <item m="1" x="283"/>
        <item m="1" x="370"/>
        <item m="1" x="66"/>
        <item m="1" x="113"/>
        <item m="1" x="153"/>
        <item m="1" x="144"/>
        <item m="1" x="147"/>
        <item m="1" x="239"/>
        <item m="1" x="211"/>
        <item m="1" x="379"/>
        <item m="1" x="322"/>
        <item m="1" x="359"/>
        <item m="1" x="163"/>
        <item m="1" x="219"/>
        <item m="1" x="201"/>
        <item m="1" x="247"/>
        <item m="1" x="264"/>
        <item m="1" x="77"/>
        <item m="1" x="91"/>
        <item m="1" x="121"/>
        <item m="1" x="161"/>
        <item m="1" x="366"/>
        <item m="1" x="49"/>
        <item m="1" x="189"/>
        <item m="1" x="208"/>
        <item m="1" x="327"/>
        <item m="1" x="346"/>
        <item m="1" x="166"/>
        <item m="1" x="275"/>
        <item m="1" x="253"/>
        <item m="1" x="119"/>
        <item m="1" x="377"/>
        <item m="1" x="368"/>
        <item m="1" x="148"/>
        <item m="1" x="362"/>
        <item m="1" x="102"/>
        <item m="1" x="84"/>
        <item m="1" x="86"/>
        <item m="1" x="95"/>
        <item m="1" x="183"/>
        <item m="1" x="199"/>
        <item m="1" x="207"/>
        <item m="1" x="231"/>
        <item m="1" x="155"/>
        <item m="1" x="103"/>
        <item m="1" x="42"/>
        <item m="1" x="101"/>
        <item m="1" x="97"/>
        <item m="1" x="209"/>
        <item m="1" x="260"/>
        <item m="1" x="339"/>
        <item m="1" x="373"/>
        <item m="1" x="69"/>
        <item m="1" x="114"/>
        <item m="1" x="152"/>
        <item m="1" x="140"/>
        <item m="1" x="375"/>
        <item m="1" x="171"/>
        <item m="1" x="216"/>
        <item m="1" x="124"/>
        <item m="1" x="205"/>
        <item m="1" x="293"/>
        <item m="1" x="292"/>
        <item m="1" x="335"/>
        <item m="1" x="108"/>
        <item m="1" x="278"/>
        <item m="1" x="179"/>
        <item m="1" x="196"/>
        <item m="1" x="202"/>
        <item m="1" x="50"/>
        <item m="1" x="53"/>
        <item m="1" x="55"/>
        <item m="1" x="56"/>
        <item m="1" x="233"/>
        <item m="1" x="58"/>
        <item m="1" x="59"/>
        <item m="1" x="62"/>
        <item m="1" x="64"/>
        <item m="1" x="321"/>
        <item m="1" x="324"/>
        <item m="1" x="85"/>
        <item m="1" x="24"/>
        <item m="1" x="273"/>
        <item m="1" x="294"/>
        <item m="1" x="382"/>
        <item m="1" x="384"/>
        <item m="1" x="138"/>
        <item m="1" x="160"/>
        <item m="1" x="180"/>
        <item m="1" x="172"/>
        <item m="1" x="348"/>
        <item m="1" x="349"/>
        <item m="1" x="353"/>
        <item m="1" x="355"/>
        <item m="1" x="356"/>
        <item m="1" x="221"/>
        <item m="1" x="329"/>
        <item m="1" x="135"/>
        <item m="1" x="141"/>
        <item m="1" x="105"/>
        <item m="1" x="360"/>
        <item m="1" x="365"/>
        <item m="1" x="256"/>
        <item m="1" x="232"/>
        <item m="1" x="282"/>
        <item m="1" x="343"/>
        <item m="1" x="28"/>
        <item m="1" x="112"/>
        <item m="1" x="150"/>
        <item m="1" x="195"/>
        <item m="1" x="154"/>
        <item m="1" x="142"/>
        <item m="1" x="198"/>
        <item m="1" x="182"/>
        <item m="1" x="243"/>
        <item m="1" x="230"/>
        <item m="1" x="215"/>
        <item m="1" x="263"/>
        <item m="1" x="314"/>
        <item m="1" x="51"/>
        <item m="1" x="145"/>
        <item m="1" x="240"/>
        <item m="1" x="262"/>
        <item m="1" x="266"/>
        <item m="1" x="270"/>
        <item m="1" x="277"/>
        <item m="1" x="280"/>
        <item m="1" x="290"/>
        <item m="1" x="31"/>
        <item m="1" x="63"/>
        <item m="1" x="93"/>
        <item m="1" x="109"/>
        <item m="1" x="313"/>
        <item m="1" x="312"/>
        <item m="1" x="301"/>
        <item m="1" x="303"/>
        <item m="1" x="328"/>
        <item m="1" x="330"/>
        <item m="1" x="332"/>
        <item m="1" x="334"/>
        <item m="1" x="157"/>
        <item m="1" x="376"/>
        <item m="1" x="200"/>
        <item m="1" x="149"/>
        <item m="1" x="241"/>
        <item m="1" x="316"/>
        <item m="1" x="226"/>
        <item m="1" x="338"/>
        <item m="1" x="342"/>
        <item m="1" x="236"/>
        <item m="1" x="318"/>
        <item m="1" x="323"/>
        <item m="1" x="210"/>
        <item m="1" x="213"/>
        <item m="1" x="188"/>
        <item m="1" x="212"/>
        <item m="1" x="259"/>
        <item m="1" x="175"/>
        <item m="1" x="178"/>
        <item m="1" x="181"/>
        <item m="1" x="186"/>
        <item m="1" x="302"/>
        <item m="1" x="227"/>
        <item m="1" x="29"/>
        <item m="1" x="131"/>
        <item m="1" x="308"/>
        <item m="1" x="281"/>
        <item m="1" x="272"/>
        <item m="1" x="128"/>
        <item m="1" x="288"/>
        <item m="1" x="291"/>
        <item m="1" x="309"/>
        <item m="1" x="295"/>
        <item m="1" x="310"/>
        <item m="1" x="296"/>
        <item m="1" x="118"/>
        <item m="1" x="357"/>
        <item m="1" x="40"/>
        <item m="1" x="99"/>
        <item m="1" x="136"/>
        <item m="1" x="315"/>
        <item m="1" x="331"/>
        <item m="1" x="380"/>
        <item m="1" x="76"/>
        <item m="1" x="320"/>
        <item m="1" x="319"/>
        <item m="1" x="26"/>
        <item m="1" x="71"/>
        <item m="1" x="75"/>
        <item m="1" x="116"/>
        <item m="1" x="325"/>
        <item m="1" x="185"/>
        <item m="1" x="184"/>
        <item m="1" x="234"/>
        <item m="1" x="187"/>
        <item m="1" x="237"/>
        <item m="1" x="194"/>
        <item m="1" x="192"/>
        <item m="1" x="197"/>
        <item m="1" x="245"/>
        <item m="1" x="133"/>
        <item m="1" x="90"/>
        <item m="1" x="27"/>
        <item m="1" x="88"/>
        <item m="1" x="246"/>
        <item m="1" x="248"/>
        <item m="1" x="326"/>
        <item m="1" x="333"/>
        <item m="1" x="337"/>
        <item m="1" x="238"/>
        <item m="1" x="250"/>
        <item m="1" x="52"/>
        <item m="1" x="60"/>
        <item m="1" x="117"/>
        <item m="1" x="72"/>
        <item m="1" x="80"/>
        <item m="1" x="79"/>
        <item m="1" x="122"/>
        <item m="1" x="36"/>
        <item m="1" x="21"/>
        <item m="1" x="54"/>
        <item m="1" x="38"/>
        <item m="1" x="23"/>
        <item m="1" x="61"/>
        <item m="1" x="83"/>
        <item m="1" x="78"/>
        <item m="1" x="74"/>
        <item m="1" x="48"/>
        <item m="1" x="127"/>
        <item m="1" x="285"/>
        <item m="1" x="94"/>
        <item m="1" x="110"/>
        <item m="1" x="381"/>
        <item m="1" x="254"/>
        <item m="1" x="297"/>
        <item m="1" x="217"/>
        <item m="1" x="204"/>
        <item m="1" x="252"/>
        <item m="1" x="244"/>
        <item m="1" x="229"/>
        <item m="1" x="276"/>
        <item m="1" x="25"/>
        <item m="1" x="383"/>
        <item m="1" x="378"/>
        <item m="1" x="73"/>
        <item m="1" x="39"/>
        <item m="1" x="30"/>
        <item m="1" x="34"/>
        <item m="1" x="37"/>
        <item m="1" x="267"/>
        <item x="8"/>
        <item m="1" x="225"/>
        <item m="1" x="45"/>
        <item m="1" x="68"/>
        <item x="0"/>
        <item x="1"/>
        <item m="1" x="167"/>
        <item m="1" x="70"/>
        <item x="2"/>
        <item m="1" x="176"/>
        <item m="1" x="374"/>
        <item x="3"/>
        <item x="4"/>
        <item x="5"/>
        <item m="1" x="354"/>
        <item x="6"/>
        <item m="1" x="358"/>
        <item m="1" x="251"/>
        <item m="1" x="336"/>
        <item x="13"/>
        <item m="1" x="156"/>
        <item m="1" x="159"/>
        <item m="1" x="158"/>
        <item x="16"/>
        <item m="1" x="164"/>
        <item x="9"/>
        <item x="10"/>
        <item m="1" x="41"/>
        <item x="19"/>
        <item m="1" x="46"/>
        <item m="1" x="190"/>
        <item x="11"/>
        <item m="1" x="87"/>
        <item m="1" x="193"/>
        <item m="1" x="284"/>
        <item x="12"/>
        <item m="1" x="111"/>
        <item m="1" x="235"/>
        <item x="14"/>
        <item m="1" x="57"/>
        <item m="1" x="169"/>
        <item m="1" x="165"/>
        <item m="1" x="143"/>
        <item m="1" x="170"/>
        <item m="1" x="274"/>
        <item m="1" x="47"/>
        <item m="1" x="89"/>
        <item m="1" x="258"/>
        <item x="7"/>
        <item m="1" x="317"/>
        <item m="1" x="92"/>
        <item m="1" x="151"/>
        <item m="1" x="32"/>
        <item m="1" x="98"/>
        <item m="1" x="174"/>
        <item x="15"/>
        <item x="17"/>
        <item x="18"/>
        <item x="20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29">
    <i>
      <x v="3"/>
    </i>
    <i r="1">
      <x v="5"/>
    </i>
    <i r="2">
      <x v="326"/>
    </i>
    <i r="2">
      <x v="330"/>
    </i>
    <i r="2">
      <x v="331"/>
    </i>
    <i r="2">
      <x v="334"/>
    </i>
    <i r="2">
      <x v="337"/>
    </i>
    <i r="2">
      <x v="338"/>
    </i>
    <i r="2">
      <x v="339"/>
    </i>
    <i r="2">
      <x v="341"/>
    </i>
    <i r="2">
      <x v="351"/>
    </i>
    <i r="2">
      <x v="352"/>
    </i>
    <i r="2">
      <x v="357"/>
    </i>
    <i r="2">
      <x v="361"/>
    </i>
    <i r="2">
      <x v="374"/>
    </i>
    <i r="1">
      <x v="6"/>
    </i>
    <i r="2">
      <x v="345"/>
    </i>
    <i r="2">
      <x v="349"/>
    </i>
    <i r="2">
      <x v="351"/>
    </i>
    <i r="2">
      <x v="352"/>
    </i>
    <i r="2">
      <x v="354"/>
    </i>
    <i r="2">
      <x v="357"/>
    </i>
    <i r="2">
      <x v="361"/>
    </i>
    <i r="2">
      <x v="364"/>
    </i>
    <i r="2">
      <x v="381"/>
    </i>
    <i r="2">
      <x v="382"/>
    </i>
    <i r="2">
      <x v="383"/>
    </i>
    <i r="2">
      <x v="384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1">
      <pivotArea dataOnly="0" labelOnly="1" outline="0" axis="axisValues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2">
    <queryTableFields count="7">
      <queryTableField id="1" name="Микрорайон" tableColumnId="1"/>
      <queryTableField id="2" name="Кол-во стендов" tableColumnId="2"/>
      <queryTableField id="27" name="Стоимость А5 200 руб стенд" tableColumnId="3"/>
      <queryTableField id="28" name="Стоимость А4 320 руб стенд" tableColumnId="4"/>
      <queryTableField id="29" name="Стоимость А3 550 руб стенд" tableColumnId="5"/>
      <queryTableField id="13" name="Дата начала РК (период 1мес)" tableColumnId="6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10" tableType="queryTable" totalsRowCount="1" headerRowDxfId="8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50 руб стенд" totalsRowFunction="sum" queryTableFieldId="27" dataDxfId="7" totalsRowDxfId="6" dataCellStyle="Финансовый"/>
    <tableColumn id="4" uniqueName="4" name="Стоимость А4 390 руб стенд" totalsRowFunction="sum" queryTableFieldId="28" dataDxfId="5" totalsRowDxfId="4" dataCellStyle="Финансовый"/>
    <tableColumn id="5" uniqueName="5" name="Стоимость А3 660 руб стенд" totalsRowFunction="sum" queryTableFieldId="29" dataDxfId="3" totalsRowDxfId="2" dataCellStyle="Финансовый"/>
    <tableColumn id="6" uniqueName="6" name="Дата начала РК (период 1мес)" queryTableFieldId="13" data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28.25" customWidth="1"/>
    <col min="5" max="5" width="9.125" customWidth="1"/>
    <col min="6" max="6" width="15.25" customWidth="1"/>
    <col min="7" max="7" width="15.625" style="4" customWidth="1"/>
    <col min="8" max="8" width="14.75" style="4" customWidth="1"/>
    <col min="9" max="9" width="17.125" style="4" customWidth="1"/>
    <col min="10" max="10" width="24.5" style="4" bestFit="1" customWidth="1"/>
    <col min="11" max="11" width="17.125" style="4" customWidth="1"/>
    <col min="12" max="12" width="24.5" style="4" bestFit="1" customWidth="1"/>
    <col min="13" max="13" width="9.875" style="4" customWidth="1"/>
    <col min="14" max="14" width="12.625" style="4" customWidth="1"/>
    <col min="15" max="15" width="9.875" style="4" customWidth="1"/>
    <col min="16" max="16" width="13" style="4" customWidth="1"/>
    <col min="17" max="17" width="15.375" style="4" customWidth="1"/>
    <col min="18" max="18" width="23.5" style="4" customWidth="1"/>
    <col min="19" max="19" width="24.5" style="4" bestFit="1" customWidth="1"/>
    <col min="20" max="20" width="11.625" style="4" customWidth="1"/>
    <col min="21" max="21" width="12.125" style="4" customWidth="1"/>
    <col min="22" max="22" width="11.75" style="4" customWidth="1"/>
    <col min="23" max="23" width="12.125" style="4" customWidth="1"/>
    <col min="24" max="24" width="12.5" style="4" customWidth="1"/>
    <col min="25" max="25" width="15.25" style="4" customWidth="1"/>
    <col min="26" max="26" width="24.5" style="4" bestFit="1" customWidth="1"/>
    <col min="27" max="27" width="22.5" style="4" customWidth="1"/>
    <col min="28" max="28" width="14.875" style="4" customWidth="1"/>
    <col min="29" max="29" width="14.5" customWidth="1"/>
    <col min="30" max="30" width="22.75" bestFit="1" customWidth="1"/>
    <col min="31" max="31" width="18.625" customWidth="1"/>
  </cols>
  <sheetData>
    <row r="1" spans="1:28" ht="30.75" customHeight="1" x14ac:dyDescent="0.3">
      <c r="D1" s="10"/>
    </row>
    <row r="2" spans="1:28" ht="23.25" thickBot="1" x14ac:dyDescent="0.45">
      <c r="D2" s="7" t="s">
        <v>3</v>
      </c>
      <c r="E2" s="5"/>
      <c r="F2" s="5"/>
      <c r="G2"/>
      <c r="H2"/>
      <c r="I2"/>
      <c r="J2"/>
      <c r="K2"/>
      <c r="L2"/>
      <c r="M2"/>
      <c r="N2"/>
      <c r="O2"/>
      <c r="P2"/>
      <c r="Q2"/>
      <c r="R2"/>
    </row>
    <row r="3" spans="1:28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W3"/>
      <c r="X3"/>
      <c r="Y3"/>
      <c r="Z3"/>
      <c r="AA3"/>
      <c r="AB3"/>
    </row>
    <row r="4" spans="1:28" ht="50.25" x14ac:dyDescent="0.85">
      <c r="D4" s="8" t="str">
        <f>A8</f>
        <v>МЫТИЩИ НОВОСТРОЙКИ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7" spans="1:28" s="3" customFormat="1" ht="33" x14ac:dyDescent="0.3">
      <c r="A7"/>
      <c r="B7" s="3" t="s">
        <v>2</v>
      </c>
      <c r="D7" s="3" t="s">
        <v>0</v>
      </c>
      <c r="E7" s="3" t="s">
        <v>1</v>
      </c>
      <c r="F7" s="3" t="s">
        <v>35</v>
      </c>
      <c r="G7" s="3" t="s">
        <v>36</v>
      </c>
      <c r="H7" s="3" t="s">
        <v>37</v>
      </c>
      <c r="I7" s="3" t="s">
        <v>5</v>
      </c>
      <c r="J7" s="3" t="s">
        <v>6</v>
      </c>
    </row>
    <row r="8" spans="1:28" x14ac:dyDescent="0.3">
      <c r="A8" s="1" t="s">
        <v>9</v>
      </c>
      <c r="B8" s="11">
        <v>90</v>
      </c>
      <c r="D8" t="s">
        <v>21</v>
      </c>
      <c r="E8">
        <v>56</v>
      </c>
      <c r="F8" s="13">
        <v>14000</v>
      </c>
      <c r="G8" s="13">
        <v>21840</v>
      </c>
      <c r="H8" s="13">
        <v>36960</v>
      </c>
      <c r="I8" s="14" t="s">
        <v>22</v>
      </c>
      <c r="J8" s="13" t="s">
        <v>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3">
      <c r="A9" s="2" t="s">
        <v>21</v>
      </c>
      <c r="B9" s="11">
        <v>56</v>
      </c>
      <c r="D9" t="s">
        <v>23</v>
      </c>
      <c r="E9">
        <v>34</v>
      </c>
      <c r="F9" s="13">
        <v>8500</v>
      </c>
      <c r="G9" s="13">
        <v>13260</v>
      </c>
      <c r="H9" s="13">
        <v>22440</v>
      </c>
      <c r="I9" s="14" t="s">
        <v>22</v>
      </c>
      <c r="J9" s="13" t="s">
        <v>24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6.5" customHeight="1" x14ac:dyDescent="0.3">
      <c r="A10" s="12" t="s">
        <v>25</v>
      </c>
      <c r="B10" s="11">
        <v>10</v>
      </c>
      <c r="D10" t="s">
        <v>4</v>
      </c>
      <c r="E10">
        <f>SUBTOTAL(109,Таблица_РЛ_ТехБаза.accdb_1[Кол-во стендов])</f>
        <v>90</v>
      </c>
      <c r="F10" s="9">
        <f>SUBTOTAL(109,Таблица_РЛ_ТехБаза.accdb_1[Стоимость А5 250 руб стенд])</f>
        <v>22500</v>
      </c>
      <c r="G10" s="9">
        <f>SUBTOTAL(109,Таблица_РЛ_ТехБаза.accdb_1[Стоимость А4 390 руб стенд])</f>
        <v>35100</v>
      </c>
      <c r="H10" s="9">
        <f>SUBTOTAL(109,Таблица_РЛ_ТехБаза.accdb_1[Стоимость А3 660 руб стенд])</f>
        <v>59400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6.5" customHeight="1" x14ac:dyDescent="0.3">
      <c r="A11" s="12" t="s">
        <v>10</v>
      </c>
      <c r="B11" s="11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6.5" customHeight="1" x14ac:dyDescent="0.3">
      <c r="A12" s="12" t="s">
        <v>11</v>
      </c>
      <c r="B12" s="11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6.5" customHeight="1" x14ac:dyDescent="0.3">
      <c r="A13" s="12" t="s">
        <v>26</v>
      </c>
      <c r="B13" s="11">
        <v>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6.5" customHeight="1" x14ac:dyDescent="0.3">
      <c r="A14" s="12" t="s">
        <v>12</v>
      </c>
      <c r="B14" s="11">
        <v>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6.5" customHeight="1" x14ac:dyDescent="0.3">
      <c r="A15" s="12" t="s">
        <v>13</v>
      </c>
      <c r="B15" s="11">
        <v>6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6.5" customHeight="1" x14ac:dyDescent="0.3">
      <c r="A16" s="12" t="s">
        <v>14</v>
      </c>
      <c r="B16" s="11">
        <v>8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16.5" customHeight="1" x14ac:dyDescent="0.3">
      <c r="A17" s="12" t="s">
        <v>15</v>
      </c>
      <c r="B17" s="11">
        <v>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16.5" customHeight="1" x14ac:dyDescent="0.3">
      <c r="A18" s="12" t="s">
        <v>16</v>
      </c>
      <c r="B18" s="11">
        <v>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16.5" customHeight="1" x14ac:dyDescent="0.3">
      <c r="A19" s="12" t="s">
        <v>17</v>
      </c>
      <c r="B19" s="11">
        <v>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6.5" customHeight="1" x14ac:dyDescent="0.3">
      <c r="A20" s="12" t="s">
        <v>18</v>
      </c>
      <c r="B20" s="11">
        <v>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6.5" customHeight="1" x14ac:dyDescent="0.3">
      <c r="A21" s="12" t="s">
        <v>19</v>
      </c>
      <c r="B21" s="11">
        <v>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6.5" customHeight="1" x14ac:dyDescent="0.3">
      <c r="A22" s="12" t="s">
        <v>20</v>
      </c>
      <c r="B22" s="11">
        <v>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6.5" customHeight="1" x14ac:dyDescent="0.3">
      <c r="A23" s="2" t="s">
        <v>23</v>
      </c>
      <c r="B23" s="11">
        <v>34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6.5" customHeight="1" x14ac:dyDescent="0.3">
      <c r="A24" s="12" t="s">
        <v>27</v>
      </c>
      <c r="B24" s="11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6.5" customHeight="1" x14ac:dyDescent="0.3">
      <c r="A25" s="12" t="s">
        <v>28</v>
      </c>
      <c r="B25" s="11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6.5" customHeight="1" x14ac:dyDescent="0.3">
      <c r="A26" s="12" t="s">
        <v>16</v>
      </c>
      <c r="B26" s="11">
        <v>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6.5" customHeight="1" x14ac:dyDescent="0.3">
      <c r="A27" s="12" t="s">
        <v>17</v>
      </c>
      <c r="B27" s="11">
        <v>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6.5" customHeight="1" x14ac:dyDescent="0.3">
      <c r="A28" s="12" t="s">
        <v>29</v>
      </c>
      <c r="B28" s="11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6.5" customHeight="1" x14ac:dyDescent="0.3">
      <c r="A29" s="12" t="s">
        <v>18</v>
      </c>
      <c r="B29" s="11">
        <v>4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6.5" customHeight="1" x14ac:dyDescent="0.3">
      <c r="A30" s="12" t="s">
        <v>19</v>
      </c>
      <c r="B30" s="11">
        <v>6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16.5" customHeight="1" x14ac:dyDescent="0.3">
      <c r="A31" s="12" t="s">
        <v>30</v>
      </c>
      <c r="B31" s="11">
        <v>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16.5" customHeight="1" x14ac:dyDescent="0.3">
      <c r="A32" s="12" t="s">
        <v>31</v>
      </c>
      <c r="B32" s="11">
        <v>1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16.5" customHeight="1" x14ac:dyDescent="0.3">
      <c r="A33" s="12" t="s">
        <v>32</v>
      </c>
      <c r="B33" s="11">
        <v>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16.5" customHeight="1" x14ac:dyDescent="0.3">
      <c r="A34" s="12" t="s">
        <v>33</v>
      </c>
      <c r="B34" s="11">
        <v>3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6.5" customHeight="1" x14ac:dyDescent="0.3">
      <c r="A35" s="12" t="s">
        <v>34</v>
      </c>
      <c r="B35" s="11">
        <v>5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ht="16.5" customHeight="1" x14ac:dyDescent="0.3">
      <c r="A36" s="1" t="s">
        <v>7</v>
      </c>
      <c r="B36" s="11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7:28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7:28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7:28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7:28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7:28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7:28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7:28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7:28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7:28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7:28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7:28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7:28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7:28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7:28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7:28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7:28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7:28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7:28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7:28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7:28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7:28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7:28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7:28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7:28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7:28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7:28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7:28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7:28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7:28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7:28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7:28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7:28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7:28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7:28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7:28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7:28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7:28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7:28" x14ac:dyDescent="0.3">
      <c r="G86"/>
      <c r="H86"/>
      <c r="I86"/>
      <c r="J86"/>
      <c r="K86"/>
      <c r="L86"/>
      <c r="M86"/>
      <c r="N86"/>
      <c r="O86"/>
      <c r="P86"/>
      <c r="Q86"/>
      <c r="R86"/>
    </row>
    <row r="87" spans="7:28" x14ac:dyDescent="0.3">
      <c r="K87"/>
      <c r="L87"/>
      <c r="M87"/>
      <c r="N87"/>
      <c r="O87"/>
      <c r="P87"/>
      <c r="Q87"/>
      <c r="R87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2022-10-05T12:27:38Z</dcterms:modified>
</cp:coreProperties>
</file>