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29" sheetId="1" r:id="rId1"/>
    <sheet name="тариф" sheetId="2" r:id="rId2"/>
  </sheets>
  <externalReferences>
    <externalReference r:id="rId5"/>
  </externalReferences>
  <definedNames>
    <definedName name="_xlnm.Print_Titles" localSheetId="0">'Б.Хмельницкого 29'!$6:$6</definedName>
    <definedName name="_xlnm.Print_Area" localSheetId="0">'Б.Хмельницкого 29'!$A$1:$C$55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<sst xmlns="http://schemas.openxmlformats.org/spreadsheetml/2006/main" count="44" uniqueCount="44">
  <si>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</si>
  <si>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</si>
  <si>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</si>
  <si>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</si>
  <si>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</si>
  <si>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</si>
  <si>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</si>
  <si>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</si>
  <si>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</si>
  <si>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</si>
  <si>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удаление сосулек и снега с крыши</t>
  </si>
  <si>
    <t>расположенного по адресу: ул. Б.Хмельницкого 29</t>
  </si>
  <si>
    <t>замена вентиля гвс</t>
  </si>
  <si>
    <t>козырьки</t>
  </si>
  <si>
    <t>ремонт входных дверей</t>
  </si>
  <si>
    <t>устройство ввода ХВС</t>
  </si>
  <si>
    <t>ремонт подъездов</t>
  </si>
  <si>
    <t>отогревание ХВС</t>
  </si>
  <si>
    <t>замена ХВС</t>
  </si>
  <si>
    <t>частичный ремонт кровли</t>
  </si>
  <si>
    <t>Начислено за текущий ремонт жители:</t>
  </si>
  <si>
    <t>Майзингер С.М.</t>
  </si>
  <si>
    <t>текущий ремонт</t>
  </si>
  <si>
    <t>Итого начислено за текущий ремонт:</t>
  </si>
  <si>
    <t>Оплачено жители:</t>
  </si>
  <si>
    <t>Итого оплачено за текущий ремонт:</t>
  </si>
  <si>
    <t>Финансовый результат по начислению:</t>
  </si>
  <si>
    <t>Финансовый результат по оплате:</t>
  </si>
  <si>
    <t>демонтаж эл.счетчика</t>
  </si>
  <si>
    <t>подготовка к зиме 2010г.</t>
  </si>
  <si>
    <t>подготовка к зиме 2011г.</t>
  </si>
  <si>
    <t>подготовка к зиме 2012</t>
  </si>
  <si>
    <t>механизированная очистка кровли от снега и наледи 2012г</t>
  </si>
  <si>
    <t>подготовка к зиме 2013г.</t>
  </si>
  <si>
    <t>отогрев ХВС 2013г.</t>
  </si>
  <si>
    <t>Начислено по ст."Капремонт" на счет МАУ "СЗ"</t>
  </si>
  <si>
    <t>Перечислено на счет ООО "УК ЖКХ" со сч. МАУ "СЗ"</t>
  </si>
  <si>
    <t>замена козырьков 21.03.2016</t>
  </si>
  <si>
    <t>очистка крыши от снега и сосулек 26.02.2016</t>
  </si>
  <si>
    <t>общая площадь дома: 812.9 м2 + 55,9м2 (магазин)</t>
  </si>
  <si>
    <t>косметический ремонт подъезда 16.06.2016</t>
  </si>
  <si>
    <t>1939.23</t>
  </si>
  <si>
    <t>с 2010 г. по 31.08.2016 г.</t>
  </si>
  <si>
    <t>ремонт кровли 26.07.2016г.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</si>
</sst>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4" fontId="5" fillId="32" borderId="21" xfId="0" applyNumberFormat="1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32" borderId="16" xfId="0" applyNumberFormat="1" applyFont="1" applyFill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vertical="center" wrapText="1"/>
    </xf>
    <xf numFmtId="4" fontId="5" fillId="3" borderId="22" xfId="0" applyNumberFormat="1" applyFont="1" applyFill="1" applyBorder="1" applyAlignment="1">
      <alignment vertical="center" wrapText="1"/>
    </xf>
    <xf numFmtId="4" fontId="5" fillId="3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4" fontId="3" fillId="0" borderId="1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57">
          <cell r="U157">
            <v>4477.54</v>
          </cell>
          <cell r="V157">
            <v>254399.44</v>
          </cell>
          <cell r="AA157">
            <v>222028.91</v>
          </cell>
          <cell r="AE157">
            <v>58529.31</v>
          </cell>
          <cell r="AJ157">
            <v>56680.71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E27"/>
    </sheetView>
  </sheetViews>
  <sheetFormatPr defaultColWidth="9.00390625" defaultRowHeight="12.75"/>
  <cols>
    <col min="1" max="1" width="55.75390625" style="1" customWidth="1"/>
    <col min="2" max="2" width="12.75390625" style="1" customWidth="1"/>
    <col min="3" max="3" width="13.875" style="1" customWidth="1"/>
    <col min="4" max="4" width="10.875" style="1" bestFit="1" customWidth="1"/>
    <col min="5" max="5" width="12.00390625" style="1" bestFit="1" customWidth="1"/>
    <col min="6" max="16384" width="9.125" style="1" customWidth="1"/>
  </cols>
  <sheetData>
    <row r="1" spans="1:3" ht="18.75">
      <c r="A1" s="43" t="s">
        <v>8</v>
      </c>
      <c r="B1" s="43"/>
      <c r="C1" s="43"/>
    </row>
    <row r="2" spans="1:3" ht="18.75">
      <c r="A2" s="43" t="s">
        <v>11</v>
      </c>
      <c r="B2" s="43"/>
      <c r="C2" s="43"/>
    </row>
    <row r="3" spans="1:3" ht="18.75">
      <c r="A3" s="43" t="s">
        <v>42</v>
      </c>
      <c r="B3" s="43"/>
      <c r="C3" s="43"/>
    </row>
    <row r="4" spans="1:3" ht="18.75">
      <c r="A4" s="44" t="s">
        <v>39</v>
      </c>
      <c r="B4" s="44"/>
      <c r="C4" s="44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3" ht="12.75">
      <c r="A7" s="37" t="s">
        <v>12</v>
      </c>
      <c r="B7" s="32">
        <v>268</v>
      </c>
      <c r="C7" s="6">
        <v>2010</v>
      </c>
    </row>
    <row r="8" spans="1:3" ht="12.75">
      <c r="A8" s="9" t="s">
        <v>13</v>
      </c>
      <c r="B8" s="33">
        <v>7301</v>
      </c>
      <c r="C8" s="7">
        <v>2010</v>
      </c>
    </row>
    <row r="9" spans="1:3" ht="12.75">
      <c r="A9" s="8" t="s">
        <v>29</v>
      </c>
      <c r="B9" s="33">
        <v>1983</v>
      </c>
      <c r="C9" s="7">
        <v>2010</v>
      </c>
    </row>
    <row r="10" spans="1:3" ht="12.75">
      <c r="A10" s="8" t="s">
        <v>14</v>
      </c>
      <c r="B10" s="33">
        <v>3853</v>
      </c>
      <c r="C10" s="7">
        <v>2011</v>
      </c>
    </row>
    <row r="11" spans="1:3" ht="12.75">
      <c r="A11" s="9" t="s">
        <v>15</v>
      </c>
      <c r="B11" s="33">
        <v>677</v>
      </c>
      <c r="C11" s="7">
        <v>2011</v>
      </c>
    </row>
    <row r="12" spans="1:3" ht="12.75">
      <c r="A12" s="8" t="s">
        <v>30</v>
      </c>
      <c r="B12" s="33">
        <v>2352</v>
      </c>
      <c r="C12" s="7">
        <v>2011</v>
      </c>
    </row>
    <row r="13" spans="1:3" ht="12.75">
      <c r="A13" s="9" t="s">
        <v>16</v>
      </c>
      <c r="B13" s="33">
        <v>48069</v>
      </c>
      <c r="C13" s="7">
        <v>2012</v>
      </c>
    </row>
    <row r="14" spans="1:3" ht="12.75">
      <c r="A14" s="9" t="s">
        <v>17</v>
      </c>
      <c r="B14" s="33">
        <v>2244</v>
      </c>
      <c r="C14" s="7">
        <v>2012</v>
      </c>
    </row>
    <row r="15" spans="1:3" ht="12.75">
      <c r="A15" s="9" t="s">
        <v>18</v>
      </c>
      <c r="B15" s="33">
        <v>51361</v>
      </c>
      <c r="C15" s="7">
        <v>2012</v>
      </c>
    </row>
    <row r="16" spans="1:3" ht="12.75">
      <c r="A16" s="9" t="s">
        <v>19</v>
      </c>
      <c r="B16" s="33">
        <v>5044</v>
      </c>
      <c r="C16" s="7">
        <v>2012</v>
      </c>
    </row>
    <row r="17" spans="1:3" ht="12.75">
      <c r="A17" s="9" t="s">
        <v>31</v>
      </c>
      <c r="B17" s="33">
        <v>2838</v>
      </c>
      <c r="C17" s="7">
        <v>2012</v>
      </c>
    </row>
    <row r="18" spans="1:3" ht="12.75">
      <c r="A18" s="9" t="s">
        <v>32</v>
      </c>
      <c r="B18" s="33">
        <v>11662</v>
      </c>
      <c r="C18" s="7">
        <v>2012</v>
      </c>
    </row>
    <row r="19" spans="1:3" ht="12.75">
      <c r="A19" s="9" t="s">
        <v>28</v>
      </c>
      <c r="B19" s="33">
        <v>200</v>
      </c>
      <c r="C19" s="7">
        <v>2013</v>
      </c>
    </row>
    <row r="20" spans="1:3" ht="12.75">
      <c r="A20" s="9" t="s">
        <v>33</v>
      </c>
      <c r="B20" s="33">
        <v>3180</v>
      </c>
      <c r="C20" s="7">
        <v>2013</v>
      </c>
    </row>
    <row r="21" spans="1:3" ht="12.75">
      <c r="A21" s="9" t="s">
        <v>34</v>
      </c>
      <c r="B21" s="33">
        <v>3139</v>
      </c>
      <c r="C21" s="7">
        <v>2013</v>
      </c>
    </row>
    <row r="22" spans="1:3" ht="12.75">
      <c r="A22" s="9" t="s">
        <v>10</v>
      </c>
      <c r="B22" s="33">
        <v>7590</v>
      </c>
      <c r="C22" s="7">
        <v>2014</v>
      </c>
    </row>
    <row r="23" spans="1:3" ht="12.75">
      <c r="A23" s="9" t="s">
        <v>37</v>
      </c>
      <c r="B23" s="33">
        <v>2357</v>
      </c>
      <c r="C23" s="7">
        <v>2016</v>
      </c>
    </row>
    <row r="24" spans="1:3" ht="12.75">
      <c r="A24" s="9" t="s">
        <v>38</v>
      </c>
      <c r="B24" s="34">
        <v>1500</v>
      </c>
      <c r="C24" s="7">
        <v>2016</v>
      </c>
    </row>
    <row r="25" spans="1:3" ht="12.75">
      <c r="A25" s="9" t="s">
        <v>40</v>
      </c>
      <c r="B25" s="34">
        <v>114214.67</v>
      </c>
      <c r="C25" s="7">
        <v>2016</v>
      </c>
    </row>
    <row r="26" spans="1:3" ht="12.75">
      <c r="A26" s="9" t="s">
        <v>43</v>
      </c>
      <c r="B26" s="42" t="s">
        <v>41</v>
      </c>
      <c r="C26" s="7">
        <v>2016</v>
      </c>
    </row>
    <row r="27" spans="1:3" ht="12.75">
      <c r="A27" s="38"/>
      <c r="B27" s="34"/>
      <c r="C27" s="10"/>
    </row>
    <row r="28" spans="1:3" ht="12.75">
      <c r="A28" s="38"/>
      <c r="B28" s="34"/>
      <c r="C28" s="10"/>
    </row>
    <row r="29" spans="1:3" ht="12.75">
      <c r="A29" s="38"/>
      <c r="B29" s="34"/>
      <c r="C29" s="10"/>
    </row>
    <row r="30" spans="1:3" ht="12.75">
      <c r="A30" s="38"/>
      <c r="B30" s="34"/>
      <c r="C30" s="10"/>
    </row>
    <row r="31" spans="1:3" ht="12.75">
      <c r="A31" s="38"/>
      <c r="B31" s="34"/>
      <c r="C31" s="10"/>
    </row>
    <row r="32" spans="1:3" ht="12.75">
      <c r="A32" s="11"/>
      <c r="B32" s="35"/>
      <c r="C32" s="10"/>
    </row>
    <row r="33" spans="1:3" ht="12.75">
      <c r="A33" s="39"/>
      <c r="B33" s="33"/>
      <c r="C33" s="10"/>
    </row>
    <row r="34" spans="1:3" ht="13.5" thickBot="1">
      <c r="A34" s="12"/>
      <c r="B34" s="36"/>
      <c r="C34" s="13"/>
    </row>
    <row r="35" spans="1:3" ht="12.75">
      <c r="A35" s="14" t="s">
        <v>2</v>
      </c>
      <c r="B35" s="15">
        <f>SUM(B7:B34)</f>
        <v>269832.67</v>
      </c>
      <c r="C35" s="16"/>
    </row>
    <row r="36" spans="1:3" ht="6" customHeight="1">
      <c r="A36" s="28"/>
      <c r="B36" s="29"/>
      <c r="C36" s="16"/>
    </row>
    <row r="37" spans="1:3" ht="12.75">
      <c r="A37" s="17" t="s">
        <v>20</v>
      </c>
      <c r="B37" s="18">
        <f>'[1]Сальдо'!$U$157+'[1]Сальдо'!$V$157</f>
        <v>258876.98</v>
      </c>
      <c r="C37" s="16"/>
    </row>
    <row r="38" spans="1:3" ht="12.75">
      <c r="A38" s="17" t="s">
        <v>21</v>
      </c>
      <c r="B38" s="18">
        <f>(55.9*тариф!C10)*19</f>
        <v>4928.143999999999</v>
      </c>
      <c r="C38" s="16"/>
    </row>
    <row r="39" spans="1:3" ht="13.5" thickBot="1">
      <c r="A39" s="17"/>
      <c r="B39" s="18"/>
      <c r="C39" s="16"/>
    </row>
    <row r="40" spans="1:3" ht="12.75">
      <c r="A40" s="14" t="s">
        <v>23</v>
      </c>
      <c r="B40" s="15">
        <f>B37+B38</f>
        <v>263805.124</v>
      </c>
      <c r="C40" s="16"/>
    </row>
    <row r="41" spans="1:3" ht="12.75">
      <c r="A41" s="17" t="s">
        <v>24</v>
      </c>
      <c r="B41" s="18">
        <f>'[1]Сальдо'!$AA$157</f>
        <v>222028.91</v>
      </c>
      <c r="C41" s="19"/>
    </row>
    <row r="42" spans="1:3" ht="12.75">
      <c r="A42" s="17" t="str">
        <f>A38</f>
        <v>Майзингер С.М.</v>
      </c>
      <c r="B42" s="18">
        <v>2853.13</v>
      </c>
      <c r="C42" s="19"/>
    </row>
    <row r="43" spans="1:3" ht="13.5" thickBot="1">
      <c r="A43" s="17"/>
      <c r="B43" s="18"/>
      <c r="C43" s="19"/>
    </row>
    <row r="44" spans="1:3" ht="12.75">
      <c r="A44" s="14" t="s">
        <v>25</v>
      </c>
      <c r="B44" s="15">
        <f>B41+B42</f>
        <v>224882.04</v>
      </c>
      <c r="C44" s="19"/>
    </row>
    <row r="45" spans="1:3" ht="14.25">
      <c r="A45" s="20" t="s">
        <v>5</v>
      </c>
      <c r="B45" s="21">
        <f>B40-B44</f>
        <v>38923.084</v>
      </c>
      <c r="C45" s="19"/>
    </row>
    <row r="46" spans="1:3" ht="6" customHeight="1">
      <c r="A46" s="30"/>
      <c r="B46" s="31"/>
      <c r="C46" s="19"/>
    </row>
    <row r="47" spans="1:3" ht="12.75">
      <c r="A47" s="17" t="s">
        <v>3</v>
      </c>
      <c r="B47" s="18">
        <f>'[1]Сальдо'!$AE$157+55.9*1.5*51</f>
        <v>62805.659999999996</v>
      </c>
      <c r="C47" s="16"/>
    </row>
    <row r="48" spans="1:3" ht="12.75">
      <c r="A48" s="17" t="s">
        <v>4</v>
      </c>
      <c r="B48" s="18">
        <f>'[1]Сальдо'!$AJ$157+55.9*1.5*51</f>
        <v>60957.06</v>
      </c>
      <c r="C48" s="19"/>
    </row>
    <row r="49" spans="1:3" ht="14.25">
      <c r="A49" s="20" t="s">
        <v>6</v>
      </c>
      <c r="B49" s="21">
        <f>B47-B48</f>
        <v>1848.5999999999985</v>
      </c>
      <c r="C49" s="19"/>
    </row>
    <row r="50" spans="1:3" ht="12.75">
      <c r="A50" s="40" t="s">
        <v>35</v>
      </c>
      <c r="B50" s="41">
        <v>19193.87</v>
      </c>
      <c r="C50" s="19"/>
    </row>
    <row r="51" spans="1:3" ht="12.75">
      <c r="A51" s="40" t="s">
        <v>36</v>
      </c>
      <c r="B51" s="41">
        <f>B50</f>
        <v>19193.87</v>
      </c>
      <c r="C51" s="19"/>
    </row>
    <row r="52" spans="1:3" ht="12.75">
      <c r="A52" s="22" t="s">
        <v>7</v>
      </c>
      <c r="B52" s="23">
        <f>B40+B47-B44-B48</f>
        <v>40771.68399999998</v>
      </c>
      <c r="C52" s="19"/>
    </row>
    <row r="53" spans="1:3" ht="5.25" customHeight="1">
      <c r="A53" s="28"/>
      <c r="B53" s="29"/>
      <c r="C53" s="19"/>
    </row>
    <row r="54" spans="1:3" ht="13.5" thickBot="1">
      <c r="A54" s="24" t="s">
        <v>26</v>
      </c>
      <c r="B54" s="25">
        <f>B40+B47+B50-B35</f>
        <v>75971.984</v>
      </c>
      <c r="C54" s="16"/>
    </row>
    <row r="55" spans="1:2" ht="24.75" customHeight="1" thickBot="1">
      <c r="A55" s="26" t="s">
        <v>27</v>
      </c>
      <c r="B55" s="27">
        <f>B44+B48+B51-B35</f>
        <v>35200.29999999999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0"/>
  <sheetViews>
    <sheetView zoomScalePageLayoutView="0" workbookViewId="0" topLeftCell="A1">
      <selection activeCell="B41" sqref="B41"/>
    </sheetView>
  </sheetViews>
  <sheetFormatPr defaultColWidth="9.00390625" defaultRowHeight="12.75"/>
  <cols>
    <col min="2" max="2" width="22.75390625" style="0" customWidth="1"/>
  </cols>
  <sheetData>
    <row r="10" spans="2:3" ht="12.75">
      <c r="B10" t="s">
        <v>22</v>
      </c>
      <c r="C10">
        <v>4.64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2016-09-13T03:13:08Z</cp:lastPrinted>
  <dcterms:created xsi:type="dcterms:W3CDTF">2014-08-22T05:03:30Z</dcterms:created>
  <dcterms:modified xsi:type="dcterms:W3CDTF">2016-09-19T06:07:11Z</dcterms:modified>
  <cp:category/>
  <cp:version/>
  <cp:contentType/>
  <cp:contentStatus/>
</cp:coreProperties>
</file>