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оватора 15" sheetId="1" r:id="rId1"/>
  </sheets>
  <externalReferences>
    <externalReference r:id="rId4"/>
  </externalReferences>
  <definedNames>
    <definedName name="_xlnm.Print_Titles" localSheetId="0">'Доватора 15'!$6:$6</definedName>
    <definedName name="_xlnm.Print_Area" localSheetId="0">'Доватора 15'!$A$1:$C$73</definedName>
  </definedNames>
  <calcPr fullCalcOnLoad="1"/>
</workbook>
</file>

<file path=xl/sharedStrings.xml><?xml version="1.0" encoding="utf-8"?>
<sst xmlns="http://schemas.openxmlformats.org/spreadsheetml/2006/main" count="96" uniqueCount="59">
  <si>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</si>
  <si>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</si>
  <si>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</si>
  <si>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</si>
  <si>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</si>
  <si>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</si>
  <si>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</si>
  <si>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</si>
  <si>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</si>
  <si>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</si>
  <si>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</si>
  <si>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посыпка отсевом</t>
  </si>
  <si>
    <t>расположенного по адресу: ул.Доватора 15</t>
  </si>
  <si>
    <t>общая площадь дома: 1500.8 м2</t>
  </si>
  <si>
    <t>капитальный ремонт трубопровода ХВС</t>
  </si>
  <si>
    <t xml:space="preserve">мелкие ремонтные работы                                                                                                                                                                   </t>
  </si>
  <si>
    <t>ревизия запорной арматуры, удаление врезки</t>
  </si>
  <si>
    <t>ремонт гвс</t>
  </si>
  <si>
    <t>ремонт крыши</t>
  </si>
  <si>
    <t>ремонт подъезда</t>
  </si>
  <si>
    <t>ремонт подъезда 2</t>
  </si>
  <si>
    <t>смена арматуры вентилей</t>
  </si>
  <si>
    <t>ремонт слуховых окон</t>
  </si>
  <si>
    <t>ремонт цокольной части фасада</t>
  </si>
  <si>
    <t>наложение хомута</t>
  </si>
  <si>
    <t>заделка шиферной крыши</t>
  </si>
  <si>
    <t xml:space="preserve">заливка площадки бетоном </t>
  </si>
  <si>
    <t xml:space="preserve">зашивка слуховых окон  </t>
  </si>
  <si>
    <t>окраска двора</t>
  </si>
  <si>
    <t>устранение течи</t>
  </si>
  <si>
    <t>устройство козырьков</t>
  </si>
  <si>
    <t xml:space="preserve">устройство площадки </t>
  </si>
  <si>
    <t>капитальный ремонт общедомовой сети</t>
  </si>
  <si>
    <t>монтаж летнего трубопровода</t>
  </si>
  <si>
    <t>ОК</t>
  </si>
  <si>
    <t>установка ОДПУ ХВС</t>
  </si>
  <si>
    <t>ремонт подъезда 3</t>
  </si>
  <si>
    <t>замена датчика движения</t>
  </si>
  <si>
    <t>замена задвижек, замена шаровых кранов</t>
  </si>
  <si>
    <t>Принял:__________________/_______________________/</t>
  </si>
  <si>
    <t>удаление снеж.навесов и сосулек с кровли при помощи спецтехники</t>
  </si>
  <si>
    <t>удаление сосулек с крыши с помощью спецтехники 16.03.2015</t>
  </si>
  <si>
    <t>установка заглушки 14.04.2015</t>
  </si>
  <si>
    <t>Финансовый результат по оплате:</t>
  </si>
  <si>
    <t>Финансовый результат по начислению:</t>
  </si>
  <si>
    <t>Составил:__________________/________________________/</t>
  </si>
  <si>
    <t>восстановление подоконников и швов в подъездах после установки окон 12.08.2015</t>
  </si>
  <si>
    <t>заделка сопряжения печной трубы с кровлец 29.05.2015</t>
  </si>
  <si>
    <t>замена окон в подъездах деревянных на ПВХ 14.08.2015</t>
  </si>
  <si>
    <t>Начислено по ст."Капремонт" на счет МАУ "СЗ"</t>
  </si>
  <si>
    <t>Перечислено на счет ООО "УК ЖКХ" со сч. МАУ "СЗ"</t>
  </si>
  <si>
    <t>ремонт цоколя 10.09.2015</t>
  </si>
  <si>
    <t>оштукатуривание откосов под козырьками 10.09.2015</t>
  </si>
  <si>
    <t xml:space="preserve"> </t>
  </si>
  <si>
    <t>обрушение снежных наносов с кровли 28.12.2015</t>
  </si>
  <si>
    <t>удаление сосулек с крыши с помощью спецтехники 17.03.2016</t>
  </si>
  <si>
    <t>не подписан</t>
  </si>
  <si>
    <t>замена выпусков канализации 21.07.2016</t>
  </si>
  <si>
    <t>с 2010 г. по 31.08.2016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</si>
</sst>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Border="1" applyAlignment="1">
      <alignment wrapText="1"/>
    </xf>
    <xf numFmtId="4" fontId="3" fillId="0" borderId="28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5" fillId="3" borderId="23" xfId="0" applyNumberFormat="1" applyFont="1" applyFill="1" applyBorder="1" applyAlignment="1">
      <alignment vertical="center" wrapText="1"/>
    </xf>
    <xf numFmtId="4" fontId="5" fillId="3" borderId="27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651">
          <cell r="U651">
            <v>7661.350000000003</v>
          </cell>
          <cell r="V651">
            <v>567158.01</v>
          </cell>
          <cell r="AA651">
            <v>540530.05</v>
          </cell>
          <cell r="AD651">
            <v>0</v>
          </cell>
          <cell r="AE651">
            <v>100936.81999999998</v>
          </cell>
          <cell r="AJ651">
            <v>95994.57999999999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C4"/>
    </sheetView>
  </sheetViews>
  <sheetFormatPr defaultColWidth="9.00390625" defaultRowHeight="12.75"/>
  <cols>
    <col min="1" max="1" width="47.625" style="1" customWidth="1"/>
    <col min="2" max="2" width="16.375" style="1" customWidth="1"/>
    <col min="3" max="3" width="14.125" style="1" customWidth="1"/>
    <col min="4" max="4" width="11.125" style="1" customWidth="1"/>
    <col min="5" max="5" width="10.625" style="1" customWidth="1"/>
    <col min="6" max="16384" width="9.125" style="1" customWidth="1"/>
  </cols>
  <sheetData>
    <row r="1" spans="1:3" ht="18.75">
      <c r="A1" s="42" t="s">
        <v>6</v>
      </c>
      <c r="B1" s="42"/>
      <c r="C1" s="42"/>
    </row>
    <row r="2" spans="1:3" ht="18.75">
      <c r="A2" s="42" t="s">
        <v>12</v>
      </c>
      <c r="B2" s="42"/>
      <c r="C2" s="42"/>
    </row>
    <row r="3" spans="1:3" ht="18.75">
      <c r="A3" s="42" t="s">
        <v>58</v>
      </c>
      <c r="B3" s="42"/>
      <c r="C3" s="42"/>
    </row>
    <row r="4" spans="1:3" ht="18.75">
      <c r="A4" s="41" t="s">
        <v>13</v>
      </c>
      <c r="B4" s="41"/>
      <c r="C4" s="41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5" ht="12.75">
      <c r="A7" s="6" t="s">
        <v>14</v>
      </c>
      <c r="B7" s="37">
        <v>44293</v>
      </c>
      <c r="C7" s="7">
        <v>2010</v>
      </c>
      <c r="D7" s="1" t="s">
        <v>34</v>
      </c>
      <c r="E7" s="38"/>
    </row>
    <row r="8" spans="1:4" ht="12.75">
      <c r="A8" s="8" t="s">
        <v>15</v>
      </c>
      <c r="B8" s="32">
        <v>1511</v>
      </c>
      <c r="C8" s="9">
        <v>2010</v>
      </c>
      <c r="D8" s="1" t="s">
        <v>34</v>
      </c>
    </row>
    <row r="9" spans="1:4" ht="12.75">
      <c r="A9" s="10" t="s">
        <v>16</v>
      </c>
      <c r="B9" s="32">
        <v>605</v>
      </c>
      <c r="C9" s="9">
        <v>2010</v>
      </c>
      <c r="D9" s="1" t="s">
        <v>34</v>
      </c>
    </row>
    <row r="10" spans="1:4" ht="12.75">
      <c r="A10" s="8" t="s">
        <v>17</v>
      </c>
      <c r="B10" s="32">
        <v>1709</v>
      </c>
      <c r="C10" s="9">
        <v>2010</v>
      </c>
      <c r="D10" s="1" t="s">
        <v>34</v>
      </c>
    </row>
    <row r="11" spans="1:4" ht="12.75">
      <c r="A11" s="8" t="s">
        <v>18</v>
      </c>
      <c r="B11" s="32">
        <v>3619</v>
      </c>
      <c r="C11" s="9">
        <v>2010</v>
      </c>
      <c r="D11" s="1" t="s">
        <v>34</v>
      </c>
    </row>
    <row r="12" spans="1:4" ht="12.75">
      <c r="A12" s="8" t="s">
        <v>19</v>
      </c>
      <c r="B12" s="32">
        <v>24428</v>
      </c>
      <c r="C12" s="9">
        <v>2010</v>
      </c>
      <c r="D12" s="1" t="s">
        <v>34</v>
      </c>
    </row>
    <row r="13" spans="1:5" ht="12.75">
      <c r="A13" s="8" t="s">
        <v>20</v>
      </c>
      <c r="B13" s="32">
        <v>15047</v>
      </c>
      <c r="C13" s="9">
        <v>2010</v>
      </c>
      <c r="D13" s="1" t="s">
        <v>34</v>
      </c>
      <c r="E13" s="38"/>
    </row>
    <row r="14" spans="1:4" ht="12.75">
      <c r="A14" s="8" t="s">
        <v>36</v>
      </c>
      <c r="B14" s="32">
        <v>15047</v>
      </c>
      <c r="C14" s="9">
        <v>2010</v>
      </c>
      <c r="D14" s="1" t="s">
        <v>34</v>
      </c>
    </row>
    <row r="15" spans="1:4" ht="12.75">
      <c r="A15" s="8" t="s">
        <v>21</v>
      </c>
      <c r="B15" s="32">
        <v>5588</v>
      </c>
      <c r="C15" s="9">
        <v>2010</v>
      </c>
      <c r="D15" s="1" t="s">
        <v>34</v>
      </c>
    </row>
    <row r="16" spans="1:8" ht="12.75">
      <c r="A16" s="8" t="s">
        <v>18</v>
      </c>
      <c r="B16" s="32">
        <v>1776</v>
      </c>
      <c r="C16" s="9">
        <v>2011</v>
      </c>
      <c r="D16" s="1" t="s">
        <v>34</v>
      </c>
      <c r="H16" s="38"/>
    </row>
    <row r="17" spans="1:4" ht="12.75">
      <c r="A17" s="8" t="s">
        <v>22</v>
      </c>
      <c r="B17" s="32">
        <v>922</v>
      </c>
      <c r="C17" s="9">
        <v>2011</v>
      </c>
      <c r="D17" s="1" t="s">
        <v>34</v>
      </c>
    </row>
    <row r="18" spans="1:5" ht="12.75">
      <c r="A18" s="36" t="s">
        <v>23</v>
      </c>
      <c r="B18" s="32">
        <v>15232</v>
      </c>
      <c r="C18" s="9">
        <v>2011</v>
      </c>
      <c r="D18" s="1" t="s">
        <v>34</v>
      </c>
      <c r="E18" s="38"/>
    </row>
    <row r="19" spans="1:4" ht="12.75">
      <c r="A19" s="36" t="s">
        <v>24</v>
      </c>
      <c r="B19" s="32">
        <v>246</v>
      </c>
      <c r="C19" s="9">
        <v>2012</v>
      </c>
      <c r="D19" s="1" t="s">
        <v>34</v>
      </c>
    </row>
    <row r="20" spans="1:4" ht="12.75">
      <c r="A20" s="10" t="s">
        <v>25</v>
      </c>
      <c r="B20" s="32">
        <v>1033</v>
      </c>
      <c r="C20" s="9">
        <v>2012</v>
      </c>
      <c r="D20" s="1" t="s">
        <v>34</v>
      </c>
    </row>
    <row r="21" spans="1:4" ht="12.75">
      <c r="A21" s="36" t="s">
        <v>26</v>
      </c>
      <c r="B21" s="32">
        <v>376</v>
      </c>
      <c r="C21" s="9">
        <v>2012</v>
      </c>
      <c r="D21" s="1" t="s">
        <v>34</v>
      </c>
    </row>
    <row r="22" spans="1:4" ht="12.75">
      <c r="A22" s="36" t="s">
        <v>27</v>
      </c>
      <c r="B22" s="32">
        <v>77</v>
      </c>
      <c r="C22" s="9">
        <v>2012</v>
      </c>
      <c r="D22" s="1" t="s">
        <v>34</v>
      </c>
    </row>
    <row r="23" spans="1:4" ht="12.75">
      <c r="A23" s="36" t="s">
        <v>28</v>
      </c>
      <c r="B23" s="32">
        <v>239</v>
      </c>
      <c r="C23" s="9">
        <v>2012</v>
      </c>
      <c r="D23" s="1" t="s">
        <v>34</v>
      </c>
    </row>
    <row r="24" spans="1:4" ht="12.75">
      <c r="A24" s="36" t="s">
        <v>11</v>
      </c>
      <c r="B24" s="32">
        <v>50</v>
      </c>
      <c r="C24" s="9">
        <v>2012</v>
      </c>
      <c r="D24" s="1" t="s">
        <v>34</v>
      </c>
    </row>
    <row r="25" spans="1:4" ht="12.75">
      <c r="A25" s="36" t="s">
        <v>29</v>
      </c>
      <c r="B25" s="32">
        <v>1407</v>
      </c>
      <c r="C25" s="9">
        <v>2012</v>
      </c>
      <c r="D25" s="1" t="s">
        <v>34</v>
      </c>
    </row>
    <row r="26" spans="1:4" ht="12.75">
      <c r="A26" s="36" t="s">
        <v>30</v>
      </c>
      <c r="B26" s="32">
        <v>10046</v>
      </c>
      <c r="C26" s="9">
        <v>2012</v>
      </c>
      <c r="D26" s="1" t="s">
        <v>34</v>
      </c>
    </row>
    <row r="27" spans="1:4" ht="12.75">
      <c r="A27" s="36" t="s">
        <v>31</v>
      </c>
      <c r="B27" s="32">
        <v>755</v>
      </c>
      <c r="C27" s="9">
        <v>2012</v>
      </c>
      <c r="D27" s="1" t="s">
        <v>34</v>
      </c>
    </row>
    <row r="28" spans="1:5" ht="12.75">
      <c r="A28" s="10" t="s">
        <v>32</v>
      </c>
      <c r="B28" s="32">
        <v>153789</v>
      </c>
      <c r="C28" s="9">
        <v>2012</v>
      </c>
      <c r="D28" s="1" t="s">
        <v>34</v>
      </c>
      <c r="E28" s="38"/>
    </row>
    <row r="29" spans="1:4" s="35" customFormat="1" ht="12.75">
      <c r="A29" s="33" t="s">
        <v>37</v>
      </c>
      <c r="B29" s="32">
        <v>507</v>
      </c>
      <c r="C29" s="34">
        <v>2013</v>
      </c>
      <c r="D29" s="35" t="s">
        <v>34</v>
      </c>
    </row>
    <row r="30" spans="1:4" s="35" customFormat="1" ht="12.75">
      <c r="A30" s="33" t="s">
        <v>38</v>
      </c>
      <c r="B30" s="32">
        <v>11832</v>
      </c>
      <c r="C30" s="34">
        <v>2013</v>
      </c>
      <c r="D30" s="35" t="s">
        <v>34</v>
      </c>
    </row>
    <row r="31" spans="1:4" ht="12.75">
      <c r="A31" s="36" t="s">
        <v>33</v>
      </c>
      <c r="B31" s="32">
        <v>4204</v>
      </c>
      <c r="C31" s="9">
        <v>2014</v>
      </c>
      <c r="D31" s="1" t="s">
        <v>34</v>
      </c>
    </row>
    <row r="32" spans="1:4" ht="12.75">
      <c r="A32" s="36" t="s">
        <v>35</v>
      </c>
      <c r="B32" s="32">
        <v>13319</v>
      </c>
      <c r="C32" s="9">
        <v>2014</v>
      </c>
      <c r="D32" s="1" t="s">
        <v>34</v>
      </c>
    </row>
    <row r="33" spans="1:7" ht="25.5">
      <c r="A33" s="36" t="s">
        <v>40</v>
      </c>
      <c r="B33" s="32">
        <v>750</v>
      </c>
      <c r="C33" s="9">
        <v>2015</v>
      </c>
      <c r="D33" s="1" t="s">
        <v>34</v>
      </c>
      <c r="E33" s="38"/>
      <c r="F33" s="38"/>
      <c r="G33" s="38"/>
    </row>
    <row r="34" spans="1:4" ht="25.5">
      <c r="A34" s="36" t="s">
        <v>41</v>
      </c>
      <c r="B34" s="23">
        <v>750</v>
      </c>
      <c r="C34" s="9">
        <v>2015</v>
      </c>
      <c r="D34" s="1" t="s">
        <v>34</v>
      </c>
    </row>
    <row r="35" spans="1:4" ht="12.75">
      <c r="A35" s="36" t="s">
        <v>42</v>
      </c>
      <c r="B35" s="23">
        <v>275</v>
      </c>
      <c r="C35" s="9">
        <v>2015</v>
      </c>
      <c r="D35" s="1" t="s">
        <v>34</v>
      </c>
    </row>
    <row r="36" spans="1:4" ht="12.75">
      <c r="A36" s="36" t="s">
        <v>47</v>
      </c>
      <c r="B36" s="23">
        <v>990</v>
      </c>
      <c r="C36" s="9">
        <v>2015</v>
      </c>
      <c r="D36" s="1" t="s">
        <v>34</v>
      </c>
    </row>
    <row r="37" spans="1:4" ht="25.5">
      <c r="A37" s="36" t="s">
        <v>46</v>
      </c>
      <c r="B37" s="23">
        <v>3258</v>
      </c>
      <c r="C37" s="9">
        <v>2015</v>
      </c>
      <c r="D37" s="1" t="s">
        <v>34</v>
      </c>
    </row>
    <row r="38" spans="1:4" ht="12.75">
      <c r="A38" s="36" t="s">
        <v>48</v>
      </c>
      <c r="B38" s="23">
        <v>119937</v>
      </c>
      <c r="C38" s="9">
        <v>2015</v>
      </c>
      <c r="D38" s="1" t="s">
        <v>34</v>
      </c>
    </row>
    <row r="39" spans="1:4" ht="12.75">
      <c r="A39" s="36" t="s">
        <v>51</v>
      </c>
      <c r="B39" s="23">
        <v>20707</v>
      </c>
      <c r="C39" s="9">
        <v>2015</v>
      </c>
      <c r="D39" s="1" t="s">
        <v>34</v>
      </c>
    </row>
    <row r="40" spans="1:4" ht="12.75">
      <c r="A40" s="36" t="s">
        <v>52</v>
      </c>
      <c r="B40" s="23">
        <v>3146</v>
      </c>
      <c r="C40" s="9">
        <v>2015</v>
      </c>
      <c r="D40" s="1" t="s">
        <v>34</v>
      </c>
    </row>
    <row r="41" spans="1:5" ht="12.75">
      <c r="A41" s="36" t="s">
        <v>54</v>
      </c>
      <c r="B41" s="23">
        <v>750</v>
      </c>
      <c r="C41" s="9">
        <v>2015</v>
      </c>
      <c r="D41" s="1" t="s">
        <v>34</v>
      </c>
      <c r="E41" s="1" t="s">
        <v>53</v>
      </c>
    </row>
    <row r="42" spans="1:4" ht="25.5">
      <c r="A42" s="36" t="s">
        <v>55</v>
      </c>
      <c r="B42" s="23">
        <v>1500</v>
      </c>
      <c r="C42" s="9">
        <v>2016</v>
      </c>
      <c r="D42" s="1" t="s">
        <v>56</v>
      </c>
    </row>
    <row r="43" spans="1:4" ht="12.75">
      <c r="A43" s="36" t="s">
        <v>57</v>
      </c>
      <c r="B43" s="23">
        <v>30941.44</v>
      </c>
      <c r="C43" s="9">
        <v>2016</v>
      </c>
      <c r="D43" s="1" t="s">
        <v>34</v>
      </c>
    </row>
    <row r="44" spans="1:3" ht="12.75">
      <c r="A44" s="36"/>
      <c r="B44" s="23"/>
      <c r="C44" s="9"/>
    </row>
    <row r="45" spans="1:3" ht="12.75">
      <c r="A45" s="36"/>
      <c r="B45" s="23"/>
      <c r="C45" s="9"/>
    </row>
    <row r="46" spans="1:3" ht="12.75">
      <c r="A46" s="36"/>
      <c r="B46" s="23"/>
      <c r="C46" s="9"/>
    </row>
    <row r="47" spans="1:3" ht="12.75">
      <c r="A47" s="36"/>
      <c r="B47" s="23"/>
      <c r="C47" s="9"/>
    </row>
    <row r="48" spans="1:3" ht="12.75">
      <c r="A48" s="36"/>
      <c r="B48" s="23"/>
      <c r="C48" s="9"/>
    </row>
    <row r="49" spans="1:3" ht="12.75">
      <c r="A49" s="36"/>
      <c r="B49" s="23"/>
      <c r="C49" s="9"/>
    </row>
    <row r="50" spans="1:3" ht="12.75">
      <c r="A50" s="36"/>
      <c r="B50" s="23"/>
      <c r="C50" s="9"/>
    </row>
    <row r="51" spans="1:3" ht="12.75">
      <c r="A51" s="36"/>
      <c r="B51" s="23"/>
      <c r="C51" s="9"/>
    </row>
    <row r="52" spans="1:3" ht="12.75">
      <c r="A52" s="36"/>
      <c r="B52" s="23"/>
      <c r="C52" s="9"/>
    </row>
    <row r="53" spans="1:3" ht="12.75">
      <c r="A53" s="36"/>
      <c r="B53" s="23"/>
      <c r="C53" s="9"/>
    </row>
    <row r="54" spans="1:3" ht="12.75">
      <c r="A54" s="36"/>
      <c r="B54" s="24"/>
      <c r="C54" s="9"/>
    </row>
    <row r="55" spans="1:3" ht="12.75">
      <c r="A55" s="11"/>
      <c r="B55" s="25"/>
      <c r="C55" s="12"/>
    </row>
    <row r="56" spans="1:3" ht="12.75">
      <c r="A56" s="13"/>
      <c r="B56" s="23"/>
      <c r="C56" s="12"/>
    </row>
    <row r="57" spans="1:3" ht="13.5" thickBot="1">
      <c r="A57" s="14"/>
      <c r="B57" s="26"/>
      <c r="C57" s="15"/>
    </row>
    <row r="58" spans="1:7" ht="16.5" customHeight="1">
      <c r="A58" s="16" t="s">
        <v>2</v>
      </c>
      <c r="B58" s="27">
        <f>SUM(B7:B57)</f>
        <v>510661.44</v>
      </c>
      <c r="C58" s="17"/>
      <c r="D58" s="38"/>
      <c r="G58" s="38"/>
    </row>
    <row r="59" spans="1:3" ht="12.75">
      <c r="A59" s="8" t="s">
        <v>3</v>
      </c>
      <c r="B59" s="28">
        <f>'[1]Сальдо'!$U$651+'[1]Сальдо'!$V$651</f>
        <v>574819.36</v>
      </c>
      <c r="C59" s="17"/>
    </row>
    <row r="60" spans="1:3" ht="12.75">
      <c r="A60" s="8" t="s">
        <v>5</v>
      </c>
      <c r="B60" s="28">
        <f>'[1]Сальдо'!$AA$651</f>
        <v>540530.05</v>
      </c>
      <c r="C60" s="18"/>
    </row>
    <row r="61" spans="1:3" ht="15">
      <c r="A61" s="19" t="s">
        <v>8</v>
      </c>
      <c r="B61" s="29">
        <f>B59-B60</f>
        <v>34289.30999999994</v>
      </c>
      <c r="C61" s="18"/>
    </row>
    <row r="62" spans="1:3" ht="12.75">
      <c r="A62" s="8" t="s">
        <v>4</v>
      </c>
      <c r="B62" s="28">
        <f>'[1]Сальдо'!$AD$651+'[1]Сальдо'!$AE$651</f>
        <v>100936.81999999998</v>
      </c>
      <c r="C62" s="17"/>
    </row>
    <row r="63" spans="1:3" ht="12.75">
      <c r="A63" s="8" t="s">
        <v>5</v>
      </c>
      <c r="B63" s="28">
        <f>'[1]Сальдо'!$AJ$651</f>
        <v>95994.57999999999</v>
      </c>
      <c r="C63" s="18"/>
    </row>
    <row r="64" spans="1:3" ht="15">
      <c r="A64" s="19" t="s">
        <v>9</v>
      </c>
      <c r="B64" s="29">
        <f>B62-B63</f>
        <v>4942.239999999991</v>
      </c>
      <c r="C64" s="18"/>
    </row>
    <row r="65" spans="1:3" ht="12.75">
      <c r="A65" s="10" t="s">
        <v>49</v>
      </c>
      <c r="B65" s="28">
        <v>13339.05</v>
      </c>
      <c r="C65" s="18"/>
    </row>
    <row r="66" spans="1:3" ht="12.75">
      <c r="A66" s="10" t="s">
        <v>50</v>
      </c>
      <c r="B66" s="28">
        <f>B65</f>
        <v>13339.05</v>
      </c>
      <c r="C66" s="18"/>
    </row>
    <row r="67" spans="1:3" ht="14.25" customHeight="1">
      <c r="A67" s="20" t="s">
        <v>10</v>
      </c>
      <c r="B67" s="30">
        <f>B59+B62-B60-B63</f>
        <v>39231.5499999999</v>
      </c>
      <c r="C67" s="17"/>
    </row>
    <row r="68" spans="1:4" ht="19.5" customHeight="1" thickBot="1">
      <c r="A68" s="21" t="s">
        <v>44</v>
      </c>
      <c r="B68" s="31">
        <f>B59+B62+B65-B58</f>
        <v>178433.78999999998</v>
      </c>
      <c r="C68" s="17"/>
      <c r="D68" s="38"/>
    </row>
    <row r="69" spans="1:4" ht="19.5" customHeight="1" thickBot="1">
      <c r="A69" s="39" t="s">
        <v>43</v>
      </c>
      <c r="B69" s="40">
        <f>B60+B63+B66-B58</f>
        <v>139202.24000000005</v>
      </c>
      <c r="C69" s="17"/>
      <c r="D69" s="38"/>
    </row>
    <row r="70" spans="1:3" ht="12.75">
      <c r="A70" s="17"/>
      <c r="B70" s="18"/>
      <c r="C70" s="17"/>
    </row>
    <row r="71" spans="1:3" ht="12.75">
      <c r="A71" s="22" t="s">
        <v>45</v>
      </c>
      <c r="B71" s="18"/>
      <c r="C71" s="17"/>
    </row>
    <row r="72" spans="1:3" ht="12.75">
      <c r="A72" s="22"/>
      <c r="B72" s="18"/>
      <c r="C72" s="17"/>
    </row>
    <row r="73" spans="1:3" ht="12.75">
      <c r="A73" s="22" t="s">
        <v>39</v>
      </c>
      <c r="B73" s="18"/>
      <c r="C73" s="17"/>
    </row>
    <row r="74" spans="1:3" ht="12.75">
      <c r="A74" s="17"/>
      <c r="B74" s="18"/>
      <c r="C74" s="17"/>
    </row>
    <row r="75" spans="1:3" ht="12.75">
      <c r="A75" s="17"/>
      <c r="B75" s="18"/>
      <c r="C75" s="17"/>
    </row>
    <row r="76" spans="1:3" ht="12.75">
      <c r="A76" s="17"/>
      <c r="B76" s="18"/>
      <c r="C76" s="17"/>
    </row>
    <row r="77" spans="1:3" ht="12.75">
      <c r="A77" s="17"/>
      <c r="B77" s="18"/>
      <c r="C77" s="17"/>
    </row>
    <row r="78" spans="1:3" ht="12.75">
      <c r="A78" s="17"/>
      <c r="B78" s="18"/>
      <c r="C78" s="17"/>
    </row>
    <row r="79" spans="1:3" ht="12.75">
      <c r="A79" s="17"/>
      <c r="B79" s="18"/>
      <c r="C79" s="17"/>
    </row>
    <row r="80" spans="1:3" ht="12.75">
      <c r="A80" s="17"/>
      <c r="B80" s="18"/>
      <c r="C80" s="17"/>
    </row>
    <row r="81" spans="1:3" ht="12.75">
      <c r="A81" s="17"/>
      <c r="B81" s="17"/>
      <c r="C81" s="17"/>
    </row>
    <row r="82" spans="1:3" ht="12.75">
      <c r="A82" s="17"/>
      <c r="B82" s="17"/>
      <c r="C82" s="17"/>
    </row>
    <row r="83" spans="1:3" ht="12.75">
      <c r="A83" s="17"/>
      <c r="B83" s="17"/>
      <c r="C83" s="17"/>
    </row>
    <row r="84" spans="1:3" ht="12.75">
      <c r="A84" s="17"/>
      <c r="B84" s="17"/>
      <c r="C84" s="17"/>
    </row>
    <row r="85" spans="1:3" ht="12.75">
      <c r="A85" s="17"/>
      <c r="B85" s="17"/>
      <c r="C85" s="17"/>
    </row>
    <row r="86" spans="1:3" ht="12.75">
      <c r="A86" s="17"/>
      <c r="B86" s="17"/>
      <c r="C86" s="17"/>
    </row>
  </sheetData>
  <sheetProtection/>
  <mergeCells count="4">
    <mergeCell ref="A4:C4"/>
    <mergeCell ref="A1:C1"/>
    <mergeCell ref="A2:C2"/>
    <mergeCell ref="A3:C3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2016-09-16T07:36:05Z</cp:lastPrinted>
  <dcterms:created xsi:type="dcterms:W3CDTF">2014-08-22T05:03:30Z</dcterms:created>
  <dcterms:modified xsi:type="dcterms:W3CDTF">2016-09-16T07:36:10Z</dcterms:modified>
  <cp:category/>
  <cp:version/>
  <cp:contentType/>
  <cp:contentStatus/>
</cp:coreProperties>
</file>