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Прайс листы\"/>
    </mc:Choice>
  </mc:AlternateContent>
  <bookViews>
    <workbookView xWindow="0" yWindow="0" windowWidth="28770" windowHeight="12900" tabRatio="500"/>
  </bookViews>
  <sheets>
    <sheet name="Основное" sheetId="1" r:id="rId1"/>
    <sheet name="Пробирки" sheetId="2" r:id="rId2"/>
    <sheet name="Перчатки BENOVY" sheetId="3" r:id="rId3"/>
    <sheet name="КРАСОТА" sheetId="4" r:id="rId4"/>
  </sheets>
  <definedNames>
    <definedName name="_xlnm._FilterDatabase" localSheetId="3" hidden="1">КРАСОТА!$A$4:$G$499</definedName>
    <definedName name="_xlnm._FilterDatabase" localSheetId="0" hidden="1">Основное!$A$3:$K$3</definedName>
    <definedName name="Типкожи" localSheetId="3">#REF!</definedName>
    <definedName name="Типкожи">#REF!</definedName>
    <definedName name="ТипКожи2" localSheetId="3">#REF!</definedName>
    <definedName name="ТипКожи2">#REF!</definedName>
  </definedNames>
  <calcPr calcId="162913"/>
  <extLst>
    <ext xmlns:loext="http://schemas.libreoffice.org/" uri="{7626C862-2A13-11E5-B345-FEFF819CDC9F}">
      <loext:extCalcPr stringRefSyntax="CalcA1ExcelA1"/>
    </ext>
  </extLst>
</workbook>
</file>

<file path=xl/calcChain.xml><?xml version="1.0" encoding="utf-8"?>
<calcChain xmlns="http://schemas.openxmlformats.org/spreadsheetml/2006/main">
  <c r="G264" i="1" l="1"/>
  <c r="G259" i="1"/>
  <c r="G260" i="1"/>
  <c r="G255" i="1"/>
  <c r="G256" i="1"/>
  <c r="G251" i="1"/>
  <c r="G250" i="1"/>
  <c r="G248" i="1"/>
  <c r="G243" i="1"/>
  <c r="G244" i="1"/>
  <c r="G245" i="1"/>
  <c r="G238" i="1"/>
  <c r="G241" i="1"/>
  <c r="G240" i="1"/>
  <c r="G178" i="1"/>
  <c r="G177" i="1"/>
  <c r="G220" i="1"/>
  <c r="G218" i="1"/>
  <c r="G219" i="1"/>
  <c r="G221" i="1"/>
  <c r="G125" i="1"/>
  <c r="G126" i="1"/>
  <c r="G127" i="1"/>
  <c r="G128" i="1"/>
  <c r="G148" i="1" l="1"/>
  <c r="G149" i="1"/>
  <c r="G150" i="1"/>
  <c r="G151" i="1"/>
  <c r="G152" i="1"/>
  <c r="G153" i="1"/>
  <c r="G154" i="1"/>
  <c r="G156" i="1"/>
  <c r="G155" i="1"/>
  <c r="G195" i="1" l="1"/>
  <c r="G194" i="1"/>
  <c r="G146" i="1" l="1"/>
  <c r="G145" i="1"/>
  <c r="G134" i="1"/>
  <c r="G133" i="1"/>
  <c r="G79" i="1"/>
  <c r="G80" i="1"/>
  <c r="G78" i="1"/>
  <c r="G45" i="1"/>
  <c r="G46" i="1"/>
  <c r="G47" i="1"/>
  <c r="G44" i="1"/>
  <c r="G42" i="1"/>
  <c r="G41" i="1"/>
  <c r="G40" i="1"/>
  <c r="G306" i="1"/>
  <c r="G305" i="1"/>
  <c r="G304" i="1"/>
  <c r="G303" i="1"/>
  <c r="G302" i="1"/>
  <c r="G299" i="1"/>
  <c r="G298" i="1"/>
  <c r="G297" i="1"/>
  <c r="G296" i="1"/>
  <c r="G295" i="1"/>
  <c r="G294" i="1"/>
  <c r="G292" i="1"/>
  <c r="G290" i="1"/>
  <c r="G289" i="1"/>
  <c r="G288" i="1"/>
  <c r="G286" i="1"/>
  <c r="G284" i="1"/>
  <c r="G283" i="1"/>
  <c r="G282" i="1"/>
  <c r="G281" i="1"/>
  <c r="G280" i="1"/>
  <c r="G279" i="1"/>
  <c r="G278" i="1"/>
  <c r="G276" i="1"/>
  <c r="G275" i="1"/>
  <c r="G274" i="1"/>
  <c r="G273" i="1"/>
  <c r="G272" i="1"/>
  <c r="G271" i="1"/>
  <c r="G269" i="1"/>
  <c r="G268" i="1"/>
  <c r="G266" i="1"/>
  <c r="G265" i="1"/>
  <c r="G263" i="1"/>
  <c r="G262" i="1"/>
  <c r="G261" i="1"/>
  <c r="G258" i="1"/>
  <c r="G253" i="1"/>
  <c r="G254" i="1"/>
  <c r="G257" i="1"/>
  <c r="G247" i="1"/>
  <c r="G249" i="1"/>
  <c r="G252" i="1"/>
  <c r="G239" i="1"/>
  <c r="G242" i="1"/>
  <c r="G246" i="1"/>
  <c r="G237" i="1"/>
  <c r="G233" i="1"/>
  <c r="G234" i="1"/>
  <c r="G235" i="1"/>
  <c r="G232" i="1"/>
  <c r="G230" i="1"/>
  <c r="G227" i="1"/>
  <c r="G226" i="1"/>
  <c r="G223" i="1"/>
  <c r="G224" i="1"/>
  <c r="G222" i="1"/>
  <c r="G211" i="1"/>
  <c r="G212" i="1"/>
  <c r="G213" i="1"/>
  <c r="G214" i="1"/>
  <c r="G215" i="1"/>
  <c r="G216" i="1"/>
  <c r="G217" i="1"/>
  <c r="G210" i="1"/>
  <c r="G193" i="1"/>
  <c r="G192" i="1"/>
  <c r="G191" i="1"/>
  <c r="G190" i="1"/>
  <c r="G189" i="1"/>
  <c r="G188" i="1"/>
  <c r="G187" i="1"/>
  <c r="G185" i="1"/>
  <c r="G186" i="1"/>
  <c r="G184" i="1"/>
  <c r="G175" i="1"/>
  <c r="G173" i="1"/>
  <c r="G172" i="1"/>
  <c r="G171" i="1"/>
  <c r="G166" i="1"/>
  <c r="G167" i="1"/>
  <c r="G168" i="1"/>
  <c r="G169" i="1"/>
  <c r="G170" i="1"/>
  <c r="G165" i="1"/>
  <c r="G160" i="1"/>
  <c r="G161" i="1"/>
  <c r="G162" i="1"/>
  <c r="G163" i="1"/>
  <c r="G164" i="1"/>
  <c r="G159" i="1"/>
  <c r="G112" i="1"/>
  <c r="G113" i="1"/>
  <c r="G114" i="1"/>
  <c r="G115" i="1"/>
  <c r="G116" i="1"/>
  <c r="G117" i="1"/>
  <c r="G118" i="1"/>
  <c r="G119" i="1"/>
  <c r="G120" i="1"/>
  <c r="G121" i="1"/>
  <c r="G122" i="1"/>
  <c r="G123" i="1"/>
  <c r="G124" i="1"/>
  <c r="G129" i="1"/>
  <c r="G130" i="1"/>
  <c r="G131" i="1"/>
  <c r="G111" i="1"/>
  <c r="G97" i="1"/>
  <c r="G98" i="1"/>
  <c r="G99" i="1"/>
  <c r="G100" i="1"/>
  <c r="G101" i="1"/>
  <c r="G102" i="1"/>
  <c r="G103" i="1"/>
  <c r="G104" i="1"/>
  <c r="G105" i="1"/>
  <c r="G106" i="1"/>
  <c r="G107" i="1"/>
  <c r="G108" i="1"/>
  <c r="G109" i="1"/>
  <c r="G96" i="1"/>
  <c r="G90" i="1"/>
  <c r="G91" i="1"/>
  <c r="G92" i="1"/>
  <c r="G93" i="1"/>
  <c r="G94" i="1"/>
  <c r="G89" i="1"/>
  <c r="G83" i="1"/>
  <c r="G84" i="1"/>
  <c r="G85" i="1"/>
  <c r="G86" i="1"/>
  <c r="G87" i="1"/>
  <c r="G82" i="1"/>
  <c r="G29" i="1"/>
  <c r="G30" i="1"/>
  <c r="G28" i="1"/>
  <c r="G27" i="1"/>
  <c r="G26" i="1"/>
  <c r="G21" i="1"/>
  <c r="G22" i="1"/>
  <c r="G23" i="1"/>
  <c r="G24" i="1"/>
  <c r="G25" i="1"/>
  <c r="G20" i="1"/>
  <c r="G19" i="1"/>
  <c r="G16" i="1"/>
  <c r="G17" i="1"/>
  <c r="G18" i="1"/>
  <c r="G15" i="1"/>
  <c r="G5" i="1"/>
  <c r="G6" i="1"/>
  <c r="G7" i="1"/>
  <c r="G8" i="1"/>
  <c r="G9" i="1"/>
  <c r="G10" i="1"/>
  <c r="G11" i="1"/>
  <c r="G12" i="1"/>
  <c r="G13" i="1"/>
  <c r="G14" i="1"/>
  <c r="G4" i="1"/>
</calcChain>
</file>

<file path=xl/sharedStrings.xml><?xml version="1.0" encoding="utf-8"?>
<sst xmlns="http://schemas.openxmlformats.org/spreadsheetml/2006/main" count="4594" uniqueCount="2075">
  <si>
    <t>АРТИКУЛ</t>
  </si>
  <si>
    <t>НАИМЕНОВАНИЕ</t>
  </si>
  <si>
    <t>Ед. 
измерения</t>
  </si>
  <si>
    <t>К-во в 
трансп. 
упаковке</t>
  </si>
  <si>
    <t>Цена</t>
  </si>
  <si>
    <t>Наличие</t>
  </si>
  <si>
    <t>Гинекологические зеркала</t>
  </si>
  <si>
    <t>Зеркало гинекологическое по Куско однораз стерил с центр фиксат  полимер, Медицинские изделия ООО, Р (LП, L, прозрачный, поворотный, зеленый фиксатор, 110 шт.в кор. РУ№РЗН 2018/6883)</t>
  </si>
  <si>
    <t>шт</t>
  </si>
  <si>
    <t>В наличии</t>
  </si>
  <si>
    <t>Зеркало гинекологическое по Куско однораз стерил с центр фиксат  полимер, Медицинские изделия ООО, Р (MП, M, прозрачный, поворотный, синий фиксатор, 120 шт.в кор., РУ№РЗН 2018/6883)</t>
  </si>
  <si>
    <t>Зеркало гинекологическое по Куско однораз стерил с центр фиксат S полимер, Медицинские изделия ООО,  (, S, прозрачный, поворотный, красный фиксатор, 130 шт.в кор., РУ№РЗН 2018/6883)</t>
  </si>
  <si>
    <t>Гинекологические наборы</t>
  </si>
  <si>
    <t>NG010033</t>
  </si>
  <si>
    <t xml:space="preserve">Набор гинекологический 01.01, Полимерные изделия ООО, Россия (NG010033, Зеркало по Куско № 1, салфетка подкладная, перчатки латексные, прозрачный, стерильный, одноразовый, 100 шт.в кор., РУ№2010/07047) </t>
  </si>
  <si>
    <t>NG010055</t>
  </si>
  <si>
    <t xml:space="preserve">Набор гинекологический 01.01, Полимерные изделия ООО, Россия (NG010035, Зеркало по Куско № 2 с центральным поворотным фиксатором, салфетка подкладная, перчатки латексные, белый, стерильный, одноразовый, 100 шт.в) </t>
  </si>
  <si>
    <t>18П</t>
  </si>
  <si>
    <t>Набор гинекологический "Юнисет", Медицинские изделия ООО, Россия (21П, Зеркало по Куско размер М, перчатки латекс опудренные, зонд тип D1 цитощетка, пеленка, прозрачное, стерильный, одноразовый, 100 шт.в кор., РУ№РЗН)</t>
  </si>
  <si>
    <t>21П</t>
  </si>
  <si>
    <t>Набор гинекологический "Юнисет", Медицинские изделия ООО, Россия (18П, зеркало по Куско №1, перчатки латексные опудренные, зонд тип D1 цитощетка, пеленка медицинская , прозрачное, стерильный, одноразовый, 100 шт.в ко)</t>
  </si>
  <si>
    <t>Зонды</t>
  </si>
  <si>
    <t>!АКЦИЯ! Зонд универсальный флокированный, МП Симург ООО (, , , L=175,  отв., , стерильный, одноразовый, , 100 шт. в упак., 2 000 шт. в тр.кор., РУ№РЗН 2022/16315)</t>
  </si>
  <si>
    <t>20</t>
  </si>
  <si>
    <t>Зонд тип D1 цитощетка , Медицинские изделия ООО, Россия (полимер, , D=5-6 мм, L=200,  отв., , стерильный, одноразовый, , 2 000 шт. в тр.кор., РУ№РЗН 2018/7058)</t>
  </si>
  <si>
    <t>Зонд тип В1 ложка Фолькмана, Медицинские изделия ООО, Россия (полимер, , , L=214,  отв., , стерильный, одноразовый, , 1 200 шт. в тр.кор., РУ№РЗН 2018/7058)</t>
  </si>
  <si>
    <t>Иглы двусторонние</t>
  </si>
  <si>
    <t>Игла двусторонняя 21G, Jiangxi Hongda Medical Equipment Group Ltd, (, 0,8х38 мм, камера визуализации, 100 шт. в уп., 1 800 шт. в кор., РУ№ФСЗ 2011/09651)</t>
  </si>
  <si>
    <t>Игла двусторонняя 18G, Weihai Optech Medical instruments Co Ltd (, 1,2х38 мм, 100 шт. в уп., 5 000 шт. в кор., РУ№РЗН 2023/20158 от 26.04.2023г.)</t>
  </si>
  <si>
    <t>Игла двусторонняя 21G, Weihai Optech Medical instruments Co Ltd (, 0,8х38 мм, 100 шт. в уп., 5 000 шт. в кор., РУ№РЗН 2023/20158 от 26.04.2023г.)</t>
  </si>
  <si>
    <t>Игла двусторонняя 21G, Weihai Optech Medical instruments Co Ltd, (, 0,8х38 мм, камера визуализации, 100 шт. в уп., 5 000 шт. в кор., РУ№РЗН2023/20158 от 26.04.2023 г.)</t>
  </si>
  <si>
    <t>Игла двусторонняя 22G, Weihai Optech Medical instruments Co Ltd(, 0,7х38 мм, 100 шт. в уп., 5 000 шт. в кор., РУ№РЗН 2023/20158 от 26.04.2023г.)</t>
  </si>
  <si>
    <t>Игла двусторонняя 22G, Weihai Optech Medical instruments Co Ltd (, 0,7х38 мм, камера визуализации, 100 шт. в уп., 5 000 шт. в кор., РУ№РЗН2023/20158 от 26.04.2023 г.)</t>
  </si>
  <si>
    <t>Иглы инъекционные</t>
  </si>
  <si>
    <t xml:space="preserve">Игла инъекционная одноразовая стерильная, Парамед Консалтинг, Россия, место производства: Китай (, 16Gx1 1/2", 1,6х40, 100 шт. в упак., 10 000 шт.в кор.,  РУ№РЗН 2022/18056 от 19.08.2022г.) </t>
  </si>
  <si>
    <t xml:space="preserve">Игла инъекционная одноразовая стерильная, Парамед Консалтинг, Россия, место производства: Китай ( 21GX1 1/2, 0,8х40, 100 шт. в упак., 10 000 шт.в кор.,  РУ№РЗН 2022/18056 от 19.08.2022г.) </t>
  </si>
  <si>
    <t>Игла инъекционная одноразовая стерильная, Парамед Консалтинг, Россия, место производства: Китай (, 18Gx1 1/2", 1,2х40, 100 шт. в упак., 10 000 шт.в кор.,  РУ№РЗН 2022/18056 от 19.08.2022г.)</t>
  </si>
  <si>
    <t xml:space="preserve">Игла инъекционная одноразовая стерильная, Парамед Консалтинг, Россия, место производства: Китай (, 27Gx1/2", 0,4х12, 100 шт. в упак., 10 000 шт.в кор.,  РУ№РЗН 2022/18056 от 19.08.2022г.) </t>
  </si>
  <si>
    <t xml:space="preserve">Игла инъекционная одноразовая стерильная, Парамед Консалтинг, Россия, место производства: Китай (, 30Gx1/2", 0,3x13, 100 шт. в упак., 10 000 шт.в кор.,  РУ№РЗН 2022/18056 от 19.08.2022г..) </t>
  </si>
  <si>
    <t>Иглы-бабочки</t>
  </si>
  <si>
    <t>NB-0001</t>
  </si>
  <si>
    <t>Игла-бабочка для в/в вливаний, 19G, BINANO, Веньчжоу Бэйпу Сайенс энд Технолоджи Ко., Лтд., Китай (NB-0001, 1,10х19, 48 мл/мин, L=30 см, 100 шт. в упак., 5 000 шт. в кор. РУ№ФСЗ 2011/09136)</t>
  </si>
  <si>
    <t>IN-0003</t>
  </si>
  <si>
    <t>Игла-бабочка для в/в вливаний, 21G, BINANO, Веньчжоу Бэйпу Сайенс энд Технолоджи Ко., Лтд., Китай (IN-0003, 0,8х19, 21 мл/мин, L=30 см, 100 шт. в упак., 5 000 шт. в кор. РУ№ФСЗ 2011/09136)</t>
  </si>
  <si>
    <t>Игла-бабочка для в/в вливаний, 22G, BINANO, Веньчжоу Бэйпу Сайенс энд Технолоджи Ко., Лтд., Китай (, 0,7х19, 11 мл/мин, L=300 мм, 100 шт. в упак., 5 000 шт. в кор. РУ№ФСЗ 2011/09136 от 25.02.2011)</t>
  </si>
  <si>
    <t>IN-0004</t>
  </si>
  <si>
    <t>Игла-бабочка для в/в вливаний, 23G, BINANO, Веньчжоу Бэйпу Сайенс энд Технолоджи Ко., Лтд., Китай (IN-0004, 0,6х19, 5 мл/мин, L=30 см, 100 шт. в упак., 5 000 шт. в кор. РУ№ФСЗ 2011/09136)</t>
  </si>
  <si>
    <t>NB-0005</t>
  </si>
  <si>
    <t>Игла-бабочка для в/в вливаний, 25G, BINANO, Веньчжоу Бэйпу Сайенс энд Технолоджи Ко., Лтд., Китай (NB-0005, 0,5*19, 3,2 мл/мин, L=30 см, 100 шт. в упак., 5 000 шт. в кор. РУ№ФСЗ 2011/09136)</t>
  </si>
  <si>
    <t>NB-0006</t>
  </si>
  <si>
    <t>Игла-бабочка для в/в вливаний, 27G, BINANO, Веньчжоу Бэйпу Сайенс энд Технолоджи Ко., Лтд., Китай (NB-0006, 0,4*19, 2,5 мл/мин, L=30 см, 100 шт. в упак., 5 000 шт. в кор. РУ№ФСЗ 2011/09136)</t>
  </si>
  <si>
    <t>Катетеры</t>
  </si>
  <si>
    <t>1004.17</t>
  </si>
  <si>
    <t xml:space="preserve"> Катетер внутривенный периферический с доп. портом и крыльями, 17G, Ларс Медикеа Пвт. Лтд, Ин (1004.17, PTFE, 2 р/к пол., 1,5х45, 125 мл/мин, 50 шт в упак, 1 000 шт в транс кор,  РУ№РЗН 2019/9246)</t>
  </si>
  <si>
    <t>1004.18</t>
  </si>
  <si>
    <t xml:space="preserve"> Катетер внутривенный периферический с доп. портом и крыльями, 18G, Ларс Медикеа Пвт. Лтд, Ин (1004.18, PTFE, 2 р/к пол., 1,3х45, 90 мл/мин, 50 шт в упак, 1 000 шт в транс кор,  РУ№РЗН 2019/9246)</t>
  </si>
  <si>
    <t>CP-F2020</t>
  </si>
  <si>
    <t>Катетер внутривенный периферический с доп. портом и крыльями, 20G, POLY MEDICURE LTD, Индия (, PTFE, 4 р/к пол., 32, 61 мл/мин, 100 шт в упак, 1 000 шт в транс кор,  РУ№ФСЗ 2011/09113)</t>
  </si>
  <si>
    <t>Катетер внутривенный периферический с доп. портом и крыльями, 22G, POLY MEDICURE LTD, Индия (, PTFE, 4 р/к пол., 25, 36 мл/мин, 100 шт в упак, 1 000 шт в транс кор,  РУ№ФСЗ 2011/09113)</t>
  </si>
  <si>
    <t>Катетер внутривенный периферический с доп. портом и крыльями, 16G, Global Medikit Limited (, FEP, 2 р/к пол., 1,8х45, 200 мл/мин, 100 шт в упак, 1 000 шт в транс кор,  РУ№РЗН 2017/5804)</t>
  </si>
  <si>
    <t xml:space="preserve"> Катетер внутривенный периферический с доп. портом и крыльями, 24G, Global Medikit Limited (, FEP, 2 р/к пол., 0,7х19, 15 мл/мин, 100 шт в упак, 1 000 шт в транс кор,  РУ№РЗН 2017/5804)</t>
  </si>
  <si>
    <t xml:space="preserve"> Катетер внутривенный периферический с крыльями, 26G, Global Medikit Limited (, FEP, 2 р/к пол., 1,1х32, 60 мл/мин, 100 шт в упак, 1 000 шт в транс кор,  РУ№РЗН 2017/5804)</t>
  </si>
  <si>
    <t>Катетер внутривенный периферический с доп. портом и крыльями GLOFLON, 16G, Global Medikit Limited  (40216BAC серый, FEP, 2 р/к пол., 1,8х45, 200 мл/мин, 100 шт в упак, 1 000 шт в транс кор,  РУ№РЗН 2022/19078)</t>
  </si>
  <si>
    <t>Катетер внутривенный периферический с доп. портом и крыльями GLOFLON, 18G, Global Medikit Limited  (40218BAC зелёный, FEP, 2 р/к пол., 1,3х45, 90 мл/мин, 100 шт в упак, 1 000 шт в транс кор,  РУ№РЗН 2022/19078)</t>
  </si>
  <si>
    <t>Катетер внутривенный периферический с доп. портом и крыльями GLOFLON, 20G, Global Medikit Limited  (40220BAC розовый, FEP, 2 р/к пол., 1,1х33, 61 мл/мин, 100 шт в упак, 1 000 шт в транс кор,  РУ№РЗН 2022/19078)</t>
  </si>
  <si>
    <t>Катетер внутривенный периферический с доп. портом и крыльями GLOFLON, 22G, Global Medikit Limited  (40222BAC синий, FEP, 2 р/к пол., 0,9х25, 36 мл/мин, 100 шт в упак, 1 000 шт в транс кор,  РУ№РЗН 2022/19078)</t>
  </si>
  <si>
    <t>Катетер внутривенный периферический с доп. портом и крыльями GLOFLON, 24G, Global Medikit Limited  (40224BAC жёлтый, FEP, 2 р/к пол., 0,7х19, 15 мл/мин, 100 шт в упак, 1 000 шт в транс кор,  РУ№РЗН 2022/19078)</t>
  </si>
  <si>
    <t>Катетер внутривенный периферический с доп. портом и крыльями GLOFLON, 26G, Global Medikit Limited  (40226BAC фиолетовый, FEP, 2 р/к пол., 0,6х19, 13 мл/мин, 100 шт в упак, 1 000 шт в транс кор,  РУ№РЗН 2022/19078)</t>
  </si>
  <si>
    <t>Катетеры урологические</t>
  </si>
  <si>
    <t>NCF-0010</t>
  </si>
  <si>
    <t>!АКЦИЯ! Катетер урологический Нелатон, CH-10, Хайянь Канджин Медикал Инструмент Ко., Лтд., Китай (NCF-0010, Нелатон, , 200 мм, ПВХ, 1 000 шт. в кор., РУ№ФСЗ 2011/10794)</t>
  </si>
  <si>
    <t>NCM-0018</t>
  </si>
  <si>
    <t>!АКЦИЯ! Катетер урологический Нелатон, CH-18, Хайянь Канджин Медикал Инструмент Ко., Лтд., Китай (NCM-0018, Нелатон, , 400 мм, ПВХ, 1 000 шт. в кор., РУ№ФСЗ 2011/10794)</t>
  </si>
  <si>
    <t>Костный цемент</t>
  </si>
  <si>
    <r>
      <rPr>
        <sz val="20"/>
        <color rgb="FFCE181E"/>
        <rFont val="Arial"/>
        <family val="2"/>
        <charset val="204"/>
      </rPr>
      <t>!</t>
    </r>
    <r>
      <rPr>
        <sz val="12"/>
        <color rgb="FF000000"/>
        <rFont val="Arial"/>
        <family val="2"/>
        <charset val="204"/>
      </rPr>
      <t>Костный цемент Synicem Франция</t>
    </r>
    <r>
      <rPr>
        <sz val="20"/>
        <color rgb="FFCE181E"/>
        <rFont val="Arial"/>
        <family val="2"/>
        <charset val="204"/>
      </rPr>
      <t>!</t>
    </r>
  </si>
  <si>
    <t>880021</t>
  </si>
  <si>
    <t>Костный цемент, тип 1, Synicem, Synimed s.a.r.l., Франция (880021, 40г., 20мл., стерильный, 1шт., 1амп., без антибиотика, стандартная вяз., коробка, 20 шт.в кор., РУ№ФСЗ 2012/11776 от 25.07.2018).</t>
  </si>
  <si>
    <t xml:space="preserve">Ждем поступление </t>
  </si>
  <si>
    <t>880223</t>
  </si>
  <si>
    <t>Костный цемент, тип 1G, Synicem, Synimed s.a.r.l., Франция (880223, 40г., 20мл., стерильный, 1шт., 1амп., с гентамицином, стандартная вяз., коробка, 20 шт.в кор., РУ№ФСЗ 2012/11776 от 25.07.2018)</t>
  </si>
  <si>
    <t>Перчатки медицинские</t>
  </si>
  <si>
    <t>Синяя коробка</t>
  </si>
  <si>
    <t>Перчатки медицинские смотровые нитриловые нестерильные, Zhonghong Pulin Medical Products Co., Ltd. , (Синяя коробка, неопудренные, S, голубые, 3,5г, 100 шт.в уп., 1 000 шт.в кор., РУ№РЗН 2021/14392)</t>
  </si>
  <si>
    <t>пар</t>
  </si>
  <si>
    <t>Перчатки медицинские смотровые нитриловые нестерильные, Zhonghong Pulin Medical Products Co., Ltd. , (Синяя коробка, неопудренные, М, голубые, 3,5г, 100 шт.в уп., 1 000 шт.в кор., РУ№РЗН 2021/14392)</t>
  </si>
  <si>
    <t>Перчатки медицинские смотровые нитриловые нестерильные, Zhonghong Pulin Medical Products Co., Ltd. , (Синяя коробка, неопудренные, L, голубые, 3,5г, 100 шт.в уп., 1 000 шт.в кор., РУ№РЗН 2021/14392)</t>
  </si>
  <si>
    <t>Premium зеленая коробка</t>
  </si>
  <si>
    <t>Перчатки медицинские смотровые нитриловые нестерильные, Zhonghong Pulin Medical Products Co., Ltd. , (Premium зеленая коробка, неопудренные, L, голубые, 5,5г, 100 шт.в уп., 1 000 шт.в кор., РУ№РЗН 2021/14392)</t>
  </si>
  <si>
    <t>Нет в  наличии</t>
  </si>
  <si>
    <t xml:space="preserve"> Premium зеленая коробка</t>
  </si>
  <si>
    <t>Перчатки медицинские смотровые нитриловые нестерильные, Zhonghong Pulin Medical Products Co., Ltd. , ( Premium зеленая коробка, неопудренные, S, голубые, 5,5г, 100 шт.в уп., 1 000 шт.в кор., РУ№РЗН 2021/14392)</t>
  </si>
  <si>
    <t>Перчатки медицинские смотровые нитриловые нестерильные, Zhonghong Pulin Medical Products Co., Ltd. , ( Premium зеленая коробка, неопудренные, М, голубые, 5,5г, 100 шт.в уп., 1 000 шт.в кор., РУ№РЗН 2021/14392)</t>
  </si>
  <si>
    <t>G-001</t>
  </si>
  <si>
    <t>G-002</t>
  </si>
  <si>
    <t>G-003</t>
  </si>
  <si>
    <t>G-004</t>
  </si>
  <si>
    <t>G-005</t>
  </si>
  <si>
    <t>G-007</t>
  </si>
  <si>
    <t>G-008</t>
  </si>
  <si>
    <t>P125</t>
  </si>
  <si>
    <t>Пинцет , Полимерные изделия ООО, Россия (P125, 125 мм, стерил, однораз, полимер, 60 шт в упак, 360 шт в транс кор, РУ№2010/07936)</t>
  </si>
  <si>
    <t>В наличии
170 шт.</t>
  </si>
  <si>
    <t>PO125</t>
  </si>
  <si>
    <t>Пинцет окончатый Полимерные изделия ООО, Россия (PO125, 125 мм, стерил, однораз, полимер, 50 шт в упак, 300 шт в транс кор, РУ№2010/07936)</t>
  </si>
  <si>
    <t>В наличии
300 шт</t>
  </si>
  <si>
    <t>Системы</t>
  </si>
  <si>
    <t>INF-001</t>
  </si>
  <si>
    <t>Система инфузионная, Бейджинг Форнёрс Медикал Эквипмент Ко, Лтд., Китай (INF-001, L=150 см., 0,8x38, , L/S, п/ж резервуар, 720 шт. в упак. РУ№ФСЗ 2011/09586)</t>
  </si>
  <si>
    <t>ТТ-11</t>
  </si>
  <si>
    <t>Система трансфузионная, Ангипласт Пвт.Лтд., Индия (, L=150 см., 18Gх1 1/2 1,2x38, латексный порт, L/S, п/ж резервуар, 450 шт. в упак. РУ№ФСЗ 2012/12179)</t>
  </si>
  <si>
    <t>Халаты</t>
  </si>
  <si>
    <t>Халат медицинский одноразовый, ООО  Инмедиз Россия (нестерильный, универсальный, размер 52/54, длина 140см., , спанбонд, , плотность 42г\м2, 5шт.в упак., РУ№ФСР 2012/13821)</t>
  </si>
  <si>
    <t>компл</t>
  </si>
  <si>
    <t>Шприцы Китай</t>
  </si>
  <si>
    <t>SYBF-001</t>
  </si>
  <si>
    <t>SYBF-001T</t>
  </si>
  <si>
    <t>SYBF-002LS</t>
  </si>
  <si>
    <t>SYBF-002LL</t>
  </si>
  <si>
    <t>SYBF-003LS</t>
  </si>
  <si>
    <t>SYBF-010LS</t>
  </si>
  <si>
    <t>Нет в наличии</t>
  </si>
  <si>
    <t xml:space="preserve">Акции </t>
  </si>
  <si>
    <t>SYLLBF-020</t>
  </si>
  <si>
    <t>SYBF-050LS</t>
  </si>
  <si>
    <r>
      <rPr>
        <sz val="20"/>
        <color rgb="FFCE181E"/>
        <rFont val="Arial"/>
        <family val="2"/>
        <charset val="204"/>
      </rPr>
      <t>!</t>
    </r>
    <r>
      <rPr>
        <b/>
        <u/>
        <sz val="12"/>
        <rFont val="Arial"/>
        <family val="2"/>
        <charset val="204"/>
      </rPr>
      <t>Jiangsu Zhiyu Medical Instrument Co..Ltd,Китай</t>
    </r>
    <r>
      <rPr>
        <sz val="20"/>
        <color rgb="FFCE181E"/>
        <rFont val="Arial"/>
        <family val="2"/>
        <charset val="204"/>
      </rPr>
      <t>!</t>
    </r>
  </si>
  <si>
    <t>Шприц 10,0 мл, 3-к, 1 игла, L/S, Jiangsu Zhiyu Medical Instrument Co..Ltd,Китай (0,8х38, 21Gх1 1/2, игла надета, упаковка блистер, 60 шт во втор упак, 1200 шт в кор, РУ№ФСЗ 2010/08713 от 28.04.2017г.)</t>
  </si>
  <si>
    <t>Шприц 50,0 мл, 3-к, 1 игла, L/S, Jiangsu Zhiyu Medical Instrument Co..Ltd,Китай (0,9x38, 20Gх1 1/2, игла надета, упаковка блистер, 20 шт во втор упак, 400 шт в кор, РУ№ФСЗ 2010/08713 от 28.04.2017г.)</t>
  </si>
  <si>
    <r>
      <rPr>
        <b/>
        <sz val="8"/>
        <rFont val="Arial"/>
        <family val="2"/>
        <charset val="204"/>
      </rPr>
      <t xml:space="preserve"> </t>
    </r>
    <r>
      <rPr>
        <b/>
        <u/>
        <sz val="11"/>
        <rFont val="Arial"/>
        <family val="2"/>
        <charset val="204"/>
      </rPr>
      <t>AnHui Hongyu Wuzhou Medical Manufacturer Co. Китай</t>
    </r>
  </si>
  <si>
    <t>Шприц 2,0 мл, 3-к, 1 игла, L/S, Парамед Консалтинг, Россия, место производства: Китай 0,6х30, 23G, игла надета, упаковка полибэг, 120 шт во втор упак, 2400 шт в кор, РУ№РЗН 2022 18223 от 08.09.2022г.)</t>
  </si>
  <si>
    <t>Шприц 3,0 мл, 3-к, 1 игла, L/S, Парамед Консалтинг, Россия, место производства: Китай (0,6х30, 23G, игла надета, упаковка полибэг, 120 шт во втор упак, 2400 шт в кор, РУ№РЗН 2022 18223 от 08.09.2022г.)</t>
  </si>
  <si>
    <t>Шприц 5,0 мл, 3-к, 1 игла, L/S, Парамед Консалтинг, Россия, место производства: Китай (0,7х38, 22G, игла надета, упаковка полибэг, 100 шт во втор упак, 1800 шт в кор, РУ№РЗН 2022 18223 ОТ 08.09.2022г.)</t>
  </si>
  <si>
    <t>Шприц 10,0 мл, 3-к, 1 игла, L/S, Парамед Консалтинг, Россия, место производства: Китай (0,8х40, 21G, игла надета, упаковка полибэг, 60 шт во втор упак, 1200 шт в кор, РУ№РЗН 2022 18223 ОТ 08.09.2022г.)</t>
  </si>
  <si>
    <t>Шприц 20,0 мл, 3-к, 1 игла, L/S, Парамед Консалтинг, Россия, место производства: Китай (0,8х40, 21G, игла надета, упаковка полибэг, 36 шт во втор упак, 720 шт в кор, РУ№РЗН 2022 18223 ОТ 08.09.2022г.)</t>
  </si>
  <si>
    <t>Шприц 50,0 мл, 3-к, 1 игла, L/S, Парамед Консалтинг, Россия, место производства: Китай (1,2х40, 18G, игла надета, упаковка полибэг, 16 шт во втор упак, 320 шт в кор, РУ№РЗН 2022 18223 ОТ 08.09.2022г.)</t>
  </si>
  <si>
    <t>Шприцы Россия</t>
  </si>
  <si>
    <t>120305</t>
  </si>
  <si>
    <t>120407</t>
  </si>
  <si>
    <t>120508</t>
  </si>
  <si>
    <r>
      <rPr>
        <sz val="8"/>
        <rFont val="Arial"/>
        <family val="2"/>
        <charset val="204"/>
      </rPr>
      <t xml:space="preserve"> </t>
    </r>
    <r>
      <rPr>
        <b/>
        <u/>
        <sz val="11"/>
        <rFont val="Arial"/>
        <family val="2"/>
        <charset val="204"/>
      </rPr>
      <t>БРАНДО  Казахстан</t>
    </r>
  </si>
  <si>
    <t>Шприц 2,0 мл, 3-к, 1 игла, L/S, ТОО "БРАНДО" , Казахстан (0,6*30, 23Gх1 1/4, игла надета, блистер, 200 шт во втор упак, 1200 шт в кор, РУ№ФСЗ 2012/11803)</t>
  </si>
  <si>
    <t>Шприц 3,0 мл, 3-к, 1 игла, L/S, ТОО "БРАНДО" , Казахстан (0,6х30, 23Gх1 1/4, игла надета, блистер, 200 шт во втор упак, 1200 шт в кор, РУ№ФСЗ 2012/11803)</t>
  </si>
  <si>
    <t>Шприц 5,0 мл, 3-к, 1 игла, L/S, ТОО "БРАНДО" , Казахстан (0,7х40, 22Gх1 1/4, игла надета, блистер, 150 шт во втор упак, 1500 шт в кор, РУ№ФСЗ 2012/11803)</t>
  </si>
  <si>
    <t>Шприц 10,0 мл, 3-к, 1 игла, L/S, ТОО "БРАНДО" , Казахстан (0,7х38, 22Gх1 1/2, игла надета, блистер, 100 шт во втор упак, 1000 шт в кор, РУ№ФСЗ 2012/11803)</t>
  </si>
  <si>
    <t>Шприц 20,0 мл, 3-к, 1 игла, L/S, ТОО "БРАНДО" , Казахстан (0,8х38, 21Gх1 1/2, игла рядом, блистер, 50 шт во втор упак, 500 шт в кор, РУ№ФСЗ 2012/11803)</t>
  </si>
  <si>
    <t>Пробирки ( без резьбы)</t>
  </si>
  <si>
    <t>Пробирка пластиковая голубая, цитрат натрия 3,2%, Hebei Xinle Sci&amp;Tech Co., Ltd., КИТАЙ (, 13х75мм, , с крышкой, без делений, с этик., 100 шт.в кор., РУ№РЗН 2021/14394)</t>
  </si>
  <si>
    <t>Срок поставки 7-14 раб.дней</t>
  </si>
  <si>
    <t>Пробирка пластиковая голубая, цитрат натрия 3,2%, Hebei Xinle Sci&amp;Tech Co., Ltd., КИТАЙ (, 13х100мм, , с крышкой, без делений, с этик., 100 шт.в кор., РУ№РЗН 2021/14394)</t>
  </si>
  <si>
    <t>Пробирка пластиковая голубая, цитрат натрия 3,2%, Hebei Xinle Sci&amp;Tech Co., Ltd., КИТАЙ (, 16х100мм, , с крышкой, без делений, с этик., 100 шт.в кор., РУ№РЗН 2021/14394)</t>
  </si>
  <si>
    <t>Пробирка пластиковая голубая, цитрат натрия 3,8%, Hebei Xinle Sci&amp;Tech Co., Ltd., КИТАЙ (, 13х75мм, , с крышкой, без делений, с этик., 100 шт.в кор., РУ№РЗН 2021/14394)</t>
  </si>
  <si>
    <t>Пробирка пластиковая голубая, цитрат натрия 3,8%, Hebei Xinle Sci&amp;Tech Co., Ltd., КИТАЙ (, 13х100мм, , с крышкой, без делений, с этик., 100 шт.в кор., РУ№РЗН 2021/14394)</t>
  </si>
  <si>
    <t>Пробирка пластиковая желтая, активатор свертывания кремнезем с разделит. гелем, Hebei Xinle Sci&amp;Tech (, 13х75мм, , с крышкой, без делений, с этик., 100 шт.в кор., РУ№РЗН 2021/14394)</t>
  </si>
  <si>
    <t>Пробирка пластиковая желтая, активатор свертывания кремнезем с разделит. гелем, Hebei Xinle Sci&amp;Tech (, 13х100мм, , с крышкой, без делений, с этик., 100 шт.в кор., РУ№РЗН 2021/14394)</t>
  </si>
  <si>
    <t>Пробирка пластиковая желтая, активатор свертывания кремнезем с разделит. гелем, Hebei Xinle Sci&amp;Tech (, 16х100мм, , с крышкой, без делений, с этик., 100 шт.в кор., РУ№РЗН 2021/14394)</t>
  </si>
  <si>
    <t>Пробирка пластиковая зеленая, гепарин лития, Hebei Xinle Sci&amp;Tech Co., Ltd., КИТАЙ (, 13х75мм, , с крышкой, без делений, с этик., 100 шт.в кор., РУ№РЗН 2021/14394)</t>
  </si>
  <si>
    <t>Пробирка пластиковая зеленая, гепарин лития, Hebei Xinle Sci&amp;Tech Co., Ltd., КИТАЙ (, 13х100мм, , с крышкой, без делений, с этик., 100 шт.в кор., РУ№РЗН 2021/14394)</t>
  </si>
  <si>
    <t>Пробирка пластиковая красная, активатор свертывания кремнезем, Hebei Xinle Sci&amp;Tech Co., Ltd., КИТАЙ (, 13х75мм, , с крышкой, без делений, с этик., 100 шт.в кор., РУ№РЗН 2021/14394)</t>
  </si>
  <si>
    <t>Пробирка пластиковая красная, активатор свертывания кремнезем, Hebei Xinle Sci&amp;Tech Co., Ltd., КИТАЙ (, 13х100мм, , с крышкой, без делений, с этик., 100 шт.в кор., РУ№РЗН 2021/14394)</t>
  </si>
  <si>
    <t>Пробирка пластиковая красная, активатор свертывания кремнезем, Hebei Xinle Sci&amp;Tech Co., Ltd., КИТАЙ (, 16х100мм, , с крышкой, без делений, с этик., 100 шт.в кор., РУ№РЗН 2021/14394)</t>
  </si>
  <si>
    <t>Пробирка пластиковая красная, без наполнителя, Hebei Xinle Sci&amp;Tech Co., Ltd. (, 13х75мм, , с крышкой, без делений, с этик., 100 шт.в кор., РУ№РЗН 2021/14394)</t>
  </si>
  <si>
    <t>Пробирка пластиковая красная, без наполнителя, Hebei Xinle Sci&amp;Tech Co., Ltd. (, 13х100мм, , с крышкой, без делений, с этик., 100 шт.в кор., РУ№РЗН 2021/14394)</t>
  </si>
  <si>
    <t>Пробирка пластиковая красная, без наполнителя, Hebei Xinle Sci&amp;Tech Co., Ltd. (, 16х100мм, , с крышкой, без делений, с этик., 100 шт.в кор., РУ№РЗН 2021/14394)</t>
  </si>
  <si>
    <t>Пробирка пластиковая лиловая, К2ЭДТА, Hebei Xinle Sci&amp;Tech Co., Ltd., КИТАЙ (, 13х75мм, , с крышкой, без делений, с этик., 100 шт.в кор., РУ№РЗН 2021/14394)</t>
  </si>
  <si>
    <t>Пробирка пластиковая лиловая, К2ЭДТА, Hebei Xinle Sci&amp;Tech Co., Ltd., КИТАЙ (, 13х100мм, , с крышкой, без делений, с этик., 100 шт.в кор., РУ№РЗН 2021/14394)</t>
  </si>
  <si>
    <t>Пробирка пластиковая лиловая, К2ЭДТА, Hebei Xinle Sci&amp;Tech Co., Ltd., КИТАЙ (, 16х100мм, , с крышкой, без делений, с этик., 100 шт.в кор., РУ№РЗН 2021/14394)</t>
  </si>
  <si>
    <t>Пробирка пластиковая лиловая, К3ЭДТА, Hebei Xinle Sci&amp;Tech Co., Ltd., КИТАЙ (, 13х75мм, , с крышкой, без делений, с этик., 100 шт.в кор., РУ№РЗН 2021/14394)</t>
  </si>
  <si>
    <t>Пробирка пластиковая лиловая, К3ЭДТА, Hebei Xinle Sci&amp;Tech Co., Ltd., КИТАЙ (, 13х100мм, , с крышкой, без делений, с этик., 100 шт.в кор., РУ№РЗН 2021/14394)</t>
  </si>
  <si>
    <t>Пробирка пластиковая лиловая, К3ЭДТА, Hebei Xinle Sci&amp;Tech Co., Ltd., КИТАЙ (, 16х100мм, , с крышкой, без делений, с этик., 100 шт.в кор., РУ№РЗН 2021/14394)</t>
  </si>
  <si>
    <t>Пробирка пластиковая серая, Na фторид К оксалат, Hebei Xinle Sci&amp;Tech Co., Ltd., КИТАЙ (, 13х75мм, , с крышкой, без делений, с этик., 100 шт.в кор., РУ№РЗН 2021/14394)</t>
  </si>
  <si>
    <t>Актуальность
 прайс-листа:
02.05.2024.</t>
  </si>
  <si>
    <t>ИП ИГНАТОВ АНДРЕЙ ЛЬВОВИЧ
НИЖНИЙ НОВГОРОД УЛ. РОДИОНОВА, 20 ОФИС 5
ИНН 526016272328
САЙТ: ranamed-online.ru
ПОЧТА: ranamed@inbox.ru
Телефон: +7(831)280-95-41</t>
  </si>
  <si>
    <t>ФЛАЙТЕК Л</t>
  </si>
  <si>
    <t>ФЛАЙТЕК С</t>
  </si>
  <si>
    <t>050206001 ФЛАЙТЕК Л Катетер 21G 3/4" (0,8мм*19мм) шт, Китай, СРОК ГОДНОСТИ ЯНВАРЬ 2025 ГОДА!!!</t>
  </si>
  <si>
    <t>050206002 ФЛАЙТЕК Л Катетер 22G 3/4" (0,7мм*19мм) шт, Китай, СРОК ГОДНОСТИ ЯНВАРЬ 2025 ГОДА!!!</t>
  </si>
  <si>
    <t>050206003 ФЛАЙТЕК Л Катетер 23G 3/4" (0,6мм*19мм) шт, Китай, СРОК ГОДНОСТИ ЯНВАРЬ 2025 ГОДА!!!</t>
  </si>
  <si>
    <t>050206005 ФЛАЙТЕК Л Катетер 25G 3/4" (0,5мм*19мм) шт, Китай, СРОК ГОДНОСТИ ЯНВАРЬ 2025 ГОДА!!!</t>
  </si>
  <si>
    <t>050207001 ФЛАЙТЕК С Катетер 21G 3/4" (0,8мм*19мм) шт, Китай, СРОК ГОДНОСТИ ЯНВАРЬ 2025 ГОДА!!!</t>
  </si>
  <si>
    <t>050207002 ФЛАЙТЕК С Катетер 22G 3/4" (0,7мм*19мм) шт, Китай, СРОК ГОДНОСТИ ЯНВАРЬ 2025 ГОДА!!!</t>
  </si>
  <si>
    <t>050207003 ФЛАЙТЕК С Катетер 23G 3/4" (0,6мм*19мм) шт, Китай, СРОК ГОДНОСТИ ЯНВАРЬ 2025 ГОДА!!!</t>
  </si>
  <si>
    <t>050207005 ФЛАЙТЕК С Катетер 25G 3/4" (0,5 мм*19мм) шт, Китай, СРОК ГОДНОСТИ ЯНВАРЬ 2025 ГОДА!!!</t>
  </si>
  <si>
    <t>ТЕКТУМ П</t>
  </si>
  <si>
    <t>Наименование</t>
  </si>
  <si>
    <t>Единица измерения</t>
  </si>
  <si>
    <t>Количество в коробке</t>
  </si>
  <si>
    <t>Страна</t>
  </si>
  <si>
    <t xml:space="preserve">цена от 100 000 рублей </t>
  </si>
  <si>
    <t xml:space="preserve">цена от 300 000 рублей </t>
  </si>
  <si>
    <t xml:space="preserve">цена от 500 000 рублей </t>
  </si>
  <si>
    <t xml:space="preserve">цена от 1 000 000 рублей </t>
  </si>
  <si>
    <t>Изображение</t>
  </si>
  <si>
    <t>BENOVY Medical gloves</t>
  </si>
  <si>
    <t>BENOVY Nitrile gloves (нитриловые перчатки)</t>
  </si>
  <si>
    <r>
      <rPr>
        <b/>
        <sz val="12.5"/>
        <rFont val="Calibri"/>
        <family val="2"/>
        <charset val="204"/>
        <scheme val="minor"/>
      </rPr>
      <t xml:space="preserve">BENOVY Vinyl перчатки виниловые гладкие, прозрачные, S, M, L, XL, 50 пар в упаковке </t>
    </r>
    <r>
      <rPr>
        <b/>
        <sz val="14"/>
        <color rgb="FFE8511C"/>
        <rFont val="Calibri"/>
        <family val="2"/>
        <charset val="204"/>
        <scheme val="minor"/>
      </rPr>
      <t>МЕДИЦИНСКИЕ С РУ</t>
    </r>
  </si>
  <si>
    <t>Пара (2 шт.)</t>
  </si>
  <si>
    <t>Китай</t>
  </si>
  <si>
    <t>нет в наличии</t>
  </si>
  <si>
    <t>BENOVY Nitrile Chlorinated, перчатки нитриловые, текстурированные на пальцах, ГОЛУБЫЕ, XS, S, M, L, XL, 100 пар в упаковке</t>
  </si>
  <si>
    <t xml:space="preserve">Малайзия </t>
  </si>
  <si>
    <t>BENOVY Nitrile Chlorinated, перчатки нитриловые, текстурированные на пальцах, ГОЛУБЫЕ, XS, S, M, L, XL, 50 пар в упаковке</t>
  </si>
  <si>
    <r>
      <t xml:space="preserve">BENOVY Nitrile Chlorinated Long Cuff, перчатки нитриловые повышенной прочности текстурированные полностью ГОЛУБЫЕ, S, M, L, XL, 50 пар в упаковке </t>
    </r>
    <r>
      <rPr>
        <b/>
        <sz val="14"/>
        <color rgb="FFE8511C"/>
        <rFont val="Calibri"/>
        <family val="2"/>
        <charset val="204"/>
        <scheme val="minor"/>
      </rPr>
      <t>УДЛИНЕННАЯ МАНЖЕТА 300 ММ</t>
    </r>
  </si>
  <si>
    <r>
      <rPr>
        <b/>
        <sz val="12.5"/>
        <rFont val="Calibri"/>
        <family val="2"/>
        <charset val="204"/>
        <scheme val="minor"/>
      </rPr>
      <t>BENOVY Nitrile Double Chlorinated LC перчатки нитриловые текстурированные</t>
    </r>
    <r>
      <rPr>
        <b/>
        <sz val="12.5"/>
        <color theme="0"/>
        <rFont val="Calibri"/>
        <family val="2"/>
        <charset val="204"/>
        <scheme val="minor"/>
      </rPr>
      <t xml:space="preserve"> </t>
    </r>
    <r>
      <rPr>
        <b/>
        <sz val="14"/>
        <color rgb="FFE8511C"/>
        <rFont val="Calibri"/>
        <family val="2"/>
        <charset val="204"/>
        <scheme val="minor"/>
      </rPr>
      <t xml:space="preserve">двойной хлоринации удлиненная манжета, </t>
    </r>
    <r>
      <rPr>
        <b/>
        <sz val="14"/>
        <rFont val="Calibri"/>
        <family val="2"/>
        <charset val="204"/>
        <scheme val="minor"/>
      </rPr>
      <t>цвет НАТУРАЛЬНЫЙ/белый</t>
    </r>
    <r>
      <rPr>
        <b/>
        <sz val="12.5"/>
        <rFont val="Calibri"/>
        <family val="2"/>
        <charset val="204"/>
        <scheme val="minor"/>
      </rPr>
      <t xml:space="preserve"> 50/500 пар, S, M, L</t>
    </r>
  </si>
  <si>
    <t>BENOVY Nitrile MultiColor, нитриловые, текстурированные на пальцах, БЕЛЫЕ, XS, S, M, L 50 пар в упаковке</t>
  </si>
  <si>
    <t>BENOVY Nitrile MultiColor, нитриловые, текстурированные на пальцах, СИРЕНЕВО-ГОЛУБЫЕ, XS, S, M, L, XL, 50 пар в упаковке</t>
  </si>
  <si>
    <t>BENOVY Nitrile MultiColor, нитриловые, текстурированные на пальцах, ЗЕЛЕНЫЕ,  XS, S, M, L, XL, 50 пар в упаковке</t>
  </si>
  <si>
    <t xml:space="preserve">Малайзия/Таиланд </t>
  </si>
  <si>
    <t>BENOVY Nitrile MultiColor, нитриловые, текстурированные на пальцах, РОЗОВЫЕ, XS, S, M, L, XL, 50 пар в упаковке</t>
  </si>
  <si>
    <t>BENOVY Latex gloves (латексные перчатки)</t>
  </si>
  <si>
    <t>BENOVY Latex High Risk, перчатки латексные, текстурированные, неопудренные, повышенной прочности, СИНИЕ  S, M, L, XL, 25 пар в упаковке</t>
  </si>
  <si>
    <t>Малайзия</t>
  </si>
  <si>
    <t>BENOVY Latex High Risk Ultra Density перчатки латексные нестерильные неопудренные ультраплотные, синие, S, M, L, XL 25/250 пар в упаковке</t>
  </si>
  <si>
    <t>Таиланд</t>
  </si>
  <si>
    <t>BENOVY Latex Powdered, перчатки латексные, текстурированные на пальцах, опудренные, БЕЛЫЕ, S, M, L 50 пар в упаковке</t>
  </si>
  <si>
    <t>BENOVY Latex Chlorinated, перчатки латексные, текстурированные на пальцах, неопудренные, БЕЖЕВЫЕ, XS, S, M, XL, 50 пар в упаковке</t>
  </si>
  <si>
    <t>BENOVY Latex Double Chlorinated, перчатки латексные, текстурированные, неопудренные, БЕЖЕВЫЕ, XS, S, M, L, XL, 50 пар в упаковке</t>
  </si>
  <si>
    <t xml:space="preserve">BENOVY Polychloroprene (синтетический материал)  </t>
  </si>
  <si>
    <t>BENOVY Polychloroprene перчатки полихлоропреновые смотровые, зелёные, XS, XL 500/50</t>
  </si>
  <si>
    <t>15, 00</t>
  </si>
  <si>
    <t>14, 50</t>
  </si>
  <si>
    <t>14, 00</t>
  </si>
  <si>
    <t>13, 50</t>
  </si>
  <si>
    <t>BENOVY Sterile gloves (стерильные смотровые и хирургические)</t>
  </si>
  <si>
    <t>BENOVY Latex Chlorinated Sterile, перчатки латексные, стерильные, неопудренные, 1 пара в индивидуальной упаковке, 420 пар в транспортной коробке, S, M, L</t>
  </si>
  <si>
    <t>Россия</t>
  </si>
  <si>
    <t>BENOVY Sterile Latex, перчатки латексные, хирургические, опудренные, БЕЛЫЕ, 6.0; 6.5; 7.0; 7.5; 8.0; 8.5, 50 пар в упаковке</t>
  </si>
  <si>
    <t>BENOVY Sterile Latex, перчатки латексные, хирургические, неопудренные, БЕЛЫЕ, 6.0; 6.5; 7.0; 7.5; 8.0; 8.5, 50 пар в упаковке</t>
  </si>
  <si>
    <t>BENOVY Pro Sterile Gynecology, перчатки латексные хирургические гинекологические, 6.5; 7; 7,5; 8; 8,5, 50 пар в упаковке 400 мм</t>
  </si>
  <si>
    <t>Индия</t>
  </si>
  <si>
    <t>BENOVY Pro Sterile Gynecology, перчатки латексные хирургические гинекологические, 6.5; 7; 7,5; 8; 8,5, 50 пар в упаковке 480 мм</t>
  </si>
  <si>
    <t>BENOVY Pro Sterile Latex PF, перчатки латексные хирургические с однократной хлоринацией, манжета без валика 6.0; 6.5; 7.0; 7.5; 8.0 50/400 пар</t>
  </si>
  <si>
    <t>BENOVY Pro Sterile Microsurgery, перчатки латексные хирургические для микрохирургии с однократной хлоринацией, манжета с валиком 6.0; 6.5; 7.0; 7.5; 8.0; 8.5 50/400 пар</t>
  </si>
  <si>
    <t>BENOVY Pro Sterile Microsurgery, перчатки латексные хирургические для микрохирургии с полимерным покрытием, манжета с валиком 6.0; 6.5; 7.0; 7.5; 8.0; 8.5 50/400 пар</t>
  </si>
  <si>
    <t xml:space="preserve"> BENOVY Pro Sterile Orthopedics, перчатки латексные хирургические с двукратной хлоринацией, манжета с валиком 6.0; 6.5; 7.0; 7.5; 8.0; 8.5 50/200 пар</t>
  </si>
  <si>
    <t>BENOVY Pro Sterile Orthopedics, перчатки латексные хирургические с полимерным покрытием, манжета с валиком 6.0; 6.5; 7.0; 7.5; 8.0; 8.5 50/200 пар</t>
  </si>
  <si>
    <t>BENOVY Sterile Latex PI, перчатки латексные хирургические с индикацией прокола, неопудренные, НАТУРАЛЬНЫЙ/ЗЕЛЕНЫЙ, 6, 5; 7; 7,5; 8 25 пар в упаковке</t>
  </si>
  <si>
    <t>2 пары (4 шт.)</t>
  </si>
  <si>
    <t>BENOVY Sterile Polychloroprene полихлоропреновые, неопудренные, без акселераторов, манжета с валиком, зеленый 6.5; 7.0; 7.5; 8.0; 9.0 50/200 пар</t>
  </si>
  <si>
    <t>Доставка по Нижнему Новгороду бесплатная!</t>
  </si>
  <si>
    <t>ИП ИГНАТОВ АНДРЕЙ ЛЬВОВИЧ
НИЖНИЙ НОВГОРОД УЛ. РОДИОНОВА, 20 ОФИС 5
ИНН 526016272328
САЙТ: ranamed-online.ru
ПОЧТА: ranamed@inbox.ru
Телефон: +7(831)280-95-41, 8-920-048-05-35</t>
  </si>
  <si>
    <t>Бинты, вата</t>
  </si>
  <si>
    <t>Бинт гипсовый 3 м х 15 см. (5-10 мин.) "Спецдеталь" /55/</t>
  </si>
  <si>
    <t>Бинт гипсовый 3 м х 10 см. (5-10 мин.) "Спецдеталь" /110/</t>
  </si>
  <si>
    <t>Бинт гипсовый 3 м х 20 см. (5-10 мин.) "Спецдеталь" (уп-ка: 55 шт.)</t>
  </si>
  <si>
    <t>Вата хирургическая н/ст. 25 г. "Розовый фламинго" /Ника/ 400</t>
  </si>
  <si>
    <t>Вата хирургическая СТЕРИЛЬНАЯ 100 г. "Розовый Фламинго" /Ника/ 90</t>
  </si>
  <si>
    <t>Подкладные судна, поильники</t>
  </si>
  <si>
    <t>Мочеприемник мужской полимерный типа "Утка"</t>
  </si>
  <si>
    <t>Насадка (для женщин) к мочеприемнику  мужскому тип "Утка"</t>
  </si>
  <si>
    <t xml:space="preserve">Поильник полимерный для лежачих больных 200 мл, белый </t>
  </si>
  <si>
    <t>Бинты марлевые медицинские СТЕРИЛЬНЫЕ в индивид. уп-ке 5 м. х 10 см. (пл: ••• 36 г/м) /Верамед/ 400</t>
  </si>
  <si>
    <t>Бинт эластичный медицинский средней растяжимости исполнение-2, размер: 10 см. х 4 м. /Ньюфарм/ 500</t>
  </si>
  <si>
    <t>Скальпели, лезвия хирургические</t>
  </si>
  <si>
    <t>Скальпель хирургический одноразовый стерильный из нержавеющей стали р-р: 11 /PARAMOUNT/ 10/1000</t>
  </si>
  <si>
    <t>Скальпель хирургический одноразовый стерильный из нержавеющей стали р-р: 18 /PARAMOUNT/ 10</t>
  </si>
  <si>
    <t>Скальпель хирургический одноразовый стерильный из нержавеющей стали р-р: 20 /PARAMOUNT/ 10/1000</t>
  </si>
  <si>
    <t>Скальпель хирургический одноразовый стерильный из нержавеющей стали р-р: 21 /PARAMOUNT/ 10</t>
  </si>
  <si>
    <t>Скальпель хирургический одноразовый стерильный из нержавеющей стали р-р: 22 /PARAMOUNT/ 10</t>
  </si>
  <si>
    <t>Скальпель хирургический одноразовый стерильный из нержавеющей стали р-р:24 /PARAMOUNT/ 10</t>
  </si>
  <si>
    <t>10/1000</t>
  </si>
  <si>
    <t>10/1001</t>
  </si>
  <si>
    <t>10/1002</t>
  </si>
  <si>
    <t>10/1003</t>
  </si>
  <si>
    <t>10/1004</t>
  </si>
  <si>
    <t>10/1005</t>
  </si>
  <si>
    <t>Очки защитные, Соски, Пипетки</t>
  </si>
  <si>
    <t>Очки защитные открытые поликарбонатные тип "Люцерна" ОЧК304 (О-13011)</t>
  </si>
  <si>
    <t>Соска молочная латексная "СМл-АМТт" (короб: 300 шт.) /АМТ трейд/</t>
  </si>
  <si>
    <t>Пипетка офтальмологическая стеклянная травмобезопасная в ФУТЛЯРЕ в инд. уп-ке (уп-ка: 50 шт.) /АМТ-ТРЕЙД/ 800</t>
  </si>
  <si>
    <t>Контейнер полим. 60 мл. стер. c ложкой (500 шт/уп)</t>
  </si>
  <si>
    <t xml:space="preserve">Контейнеры и баки для сбора медицинских отходов </t>
  </si>
  <si>
    <t>Контейнер полим. 60 мл. стер. БЕЗ ложки (500 шт/уп)</t>
  </si>
  <si>
    <t>Контейнер полимерн.для хран.и трансп.образц.биоматер. 120мл стер. (250 шт/уп)</t>
  </si>
  <si>
    <t>Катетер внутривенный периферический с доп. портом и крыльями, 20G, "Пласти Лаб", Ливан (CP-F2020, FEP, 2 р/к пол., 1,10х32, 54 мл/мин, 100 шт в упак, 1 000 шт в транс кор,  РУ№ФСЗ 2011/09088) СРОК ГОДНОСТИ 05/2025г.!!!</t>
  </si>
  <si>
    <t>Шпатели</t>
  </si>
  <si>
    <t>Шпатель терапевтический деревянный НЕстерильный  (150 х 18 мм), Россия</t>
  </si>
  <si>
    <t>Шпатель терапевтический деревянный НЕстерильный  (150 х 18 мм), Китай</t>
  </si>
  <si>
    <t>Шпатель терапевтический деревянный СТЕРИЛЬНЫЙ  (150 х 18 мм), Китай</t>
  </si>
  <si>
    <t>Шпатель терапевтический деревянный СТЕРИЛЬНЫЙ  (150 х 18 мм), Россия</t>
  </si>
  <si>
    <t xml:space="preserve">100 / 250 </t>
  </si>
  <si>
    <t>100 / 5000</t>
  </si>
  <si>
    <t>3 дня</t>
  </si>
  <si>
    <t>Салфетки спиртовые</t>
  </si>
  <si>
    <t>800 / 4000</t>
  </si>
  <si>
    <t>100 / 10000</t>
  </si>
  <si>
    <t>800 / 100</t>
  </si>
  <si>
    <t>400 / 100</t>
  </si>
  <si>
    <t>350 / 400</t>
  </si>
  <si>
    <t>250 / 1250</t>
  </si>
  <si>
    <t>150 / 750</t>
  </si>
  <si>
    <t>120 / 600</t>
  </si>
  <si>
    <t>Салфетка спиртовая 3,0 х 6,0 см для инъекций / "Фармэль" / "Грани"
  ( 70% этиловый спирт)</t>
  </si>
  <si>
    <t>Салфетка спиртовая 3,0 х 6,5 см для инъекций "Фарм-Глобал" (70% ИЗОпропиловый спирт)</t>
  </si>
  <si>
    <t>Салфетка спиртовая 5,6 х 6,5 / 6,0 х 6,0 см для инъекций  "Фарм-Глобал" (70% ИЗОпропиловый спирт)</t>
  </si>
  <si>
    <t>Салфетка спиртовая 6,0 х 10 см для инъекций "Фарм-Глобал" (70% ИЗОпропиловый спирт)</t>
  </si>
  <si>
    <t>Салфетка спиртовая 7,5 х 8,0 см для инъекций   / "Фармэль" / "Грани"
  ( 70% этиловый спирт)</t>
  </si>
  <si>
    <t>Салфетка спиртовая 11,0 х 12,5 см "Фарм-Глобал" (70% ИЗОпропиловый спирт)</t>
  </si>
  <si>
    <t>Салфетка спиртовая 12,5 х 15 см "Асептика" - Россия (70% этиловый спирт)</t>
  </si>
  <si>
    <t>Салфетка спиртовая 13,5 х 18,5 см "Фарм-Глобал" (70% ИЗОпропиловый спирт)</t>
  </si>
  <si>
    <t>Салфетка спиртовая 11,0 х 12,5 см "UnicornMed" Китай (70% этиловый спирт)</t>
  </si>
  <si>
    <t>в наличии</t>
  </si>
  <si>
    <t>Салфетка спиртовая 6,0 х 10 см для инъекций "UnicornMed" Китай (70% этиловый спирт)</t>
  </si>
  <si>
    <t>50 / 100</t>
  </si>
  <si>
    <t>Лезвия Скальпеля SWANN-MORTON №15 (углеродистая сталь) 100шт/box</t>
  </si>
  <si>
    <t>уп.</t>
  </si>
  <si>
    <t>100</t>
  </si>
  <si>
    <t>Лезвия Скальпеля SWANN-MORTON №15С (углеродистая сталь) 100шт/box</t>
  </si>
  <si>
    <t>Лезвия Скальпеля SWANN-MORTON 12D углеродистая сталь 100шт/box</t>
  </si>
  <si>
    <t>30 дней</t>
  </si>
  <si>
    <t>Бахилы, Маски</t>
  </si>
  <si>
    <t>Бахилы  п/эт гладкие в индивидуальной уп-ке: 5 пар (цена за 5 пар)</t>
  </si>
  <si>
    <t xml:space="preserve">Бахилы нетканые низкие. ГЕКСА™ (Размер 38-46. Плотность: 25 г/м2. Цвет: Голубой) </t>
  </si>
  <si>
    <t xml:space="preserve">Бахилы ПОЛИЭТИЛЕНОВЫЕ высокие НЕСТЕРИЛЬНЫЕ (плотность  50 микрон (толщина 2 стенок), высота 38 см, длина: 40 см  (цена за пару) </t>
  </si>
  <si>
    <t xml:space="preserve">Бахилы нетканые высокие 40 / 45 см НЕСТЕРИЛЬНЫЕ Спанбонд-40 г/м2 на завязках (пара) </t>
  </si>
  <si>
    <t>Бахилы нетканые высокие НЕСТЕРИЛЬНЫЕ "MATODRESS" (размер: высота бахилы сзади 33 см, длина бахилы по нижней линии 38см, длина завязок 40 см.) TMS(SMS) 35 г/м² на завязках  /TZMO, Польша/ (пара)</t>
  </si>
  <si>
    <t xml:space="preserve">Бахилы из нетканого материала высокие, на резинке с нескользящей подошвой,
спанбонд 40 г/м2, высота 48 см. (цвет: зеленый) /Ammex-Weida/  (цена за пару) </t>
  </si>
  <si>
    <t xml:space="preserve">Маска медицинская одноразовая 3-х слойная:  размер 175 х 95 мм, с носовым фиксатором, крепление на резинках, цвет голубой, белый, розовый  (СМС-СМС-СМС) (мин. уп-ка: по 50 шт.) </t>
  </si>
  <si>
    <t>Бахилы  п/эт гладкие плотность: 18-20 микрон - "ЭКОНОМ" (цена за ПАРУ шт.)</t>
  </si>
  <si>
    <t>Бахилы  п/эт гладкие плотность: 25 микрон "СТАНДАРТ" (цена за ПАРУ шт.)</t>
  </si>
  <si>
    <t>Бахилы  п/эт гладкие плотность: 28 микрон "СТАНДАРТ" (цена за ПАРУ шт.)</t>
  </si>
  <si>
    <t>пара</t>
  </si>
  <si>
    <t>50 / 3500</t>
  </si>
  <si>
    <t>Бахилы  п/эт гладкие плотностью:  30 мкр. - "Оптимал"</t>
  </si>
  <si>
    <t>Бахилы  п/эт гладкие плотностью:  30 мкр. - "Прочные"</t>
  </si>
  <si>
    <t>Бахилы  п/эт гладкие плотностью:  50 мкр "Особо прочные"</t>
  </si>
  <si>
    <t>50 / 1500</t>
  </si>
  <si>
    <t xml:space="preserve">Бахилы  п/эт ТЕКСТУРИРОВАННЫЕ плотность: 20 мкр - "Эконом" </t>
  </si>
  <si>
    <t>Бахилы  п/эт ТЕКСТУРИРОВАННЫЕ плотность:  28 мкр - "Стандарт"</t>
  </si>
  <si>
    <t xml:space="preserve">Бахилы  п/эт ТЕКСТУРИРОВАННЫЕ плотность:  35 мкр - "ПРОЧНЫЕ" </t>
  </si>
  <si>
    <t>Бахилы  п/эт ТЕКСТУРИРОВАННЫЕ плотность: 40 мкр - "ПРОЧНЫЕ"</t>
  </si>
  <si>
    <t xml:space="preserve">Бахилы  п/эт ТЕКСТУРИРОВАННЫЕ плотность: 45 мкр  - "ПРОЧНЫЕ" </t>
  </si>
  <si>
    <t>50 / 3000</t>
  </si>
  <si>
    <t>Бахилы  п/эт. ДВОЙНАЯ РЕЗИНКА  Стандарт 25-28  цвет синий</t>
  </si>
  <si>
    <t>Бахилы  п/эт. ДВОЙНАЯ РЕЗИНКА Оптимал 30 мкр. цвет синий</t>
  </si>
  <si>
    <t>Бахилы  п/эт. ДВОЙНАЯ РЕЗИНКА   Люкс, Прочные 40мкр. цвет синий</t>
  </si>
  <si>
    <t>Бахилы  п/эт. ДВОЙНАЯ РЕЗИНКА   Особо Прочные 50 мкр. цвет синий</t>
  </si>
  <si>
    <t>50 / 1000</t>
  </si>
  <si>
    <t>Бахилы нетканые низкие (цена за пару):
 11х34 (в евроблоке по 500 пар) Спанбонд - 15 г/м2, "Медсервис-плюс", Россия</t>
  </si>
  <si>
    <t>Бахилы нетканые низкие (цена за пару):
 12х40 в евроблоке по 1000 пар., Спанбонд - 15 г/м2, Т.М. ELEGREEN,  Россия</t>
  </si>
  <si>
    <t>Бахилы нетканые низкие (цена за пару):
 12 х 40см.(уп. 1 пара) Спанбонд - 15 г/м2. Т.М. ELEGREEN,  Россия</t>
  </si>
  <si>
    <t>Бахилы нетканые низкие (цена за пару):
 11х34 (уп. 50 пар) Спанбонд - 15 г/м2,   "Медсервис-плюс", Россия</t>
  </si>
  <si>
    <t>Бахилы нетканые низкие (цена за пару):
 11х34 (уп. 1 пара) Спанбонд - 15 г/м2,  "Медсервис-плюс", Россия</t>
  </si>
  <si>
    <t>50 / 250</t>
  </si>
  <si>
    <t>10 / 180</t>
  </si>
  <si>
    <t>25 / 1250 / 1500</t>
  </si>
  <si>
    <t>100 / 500 / 1000</t>
  </si>
  <si>
    <t>шт.</t>
  </si>
  <si>
    <r>
      <t>Игла инъекционная одноразовая стерильная, СМД ООО, Армения (, G23, 0,6х32, 100 шт. в упак., 10 000 шт.в кор.,  РУ№ФСР 2008/03543) срок годности до</t>
    </r>
    <r>
      <rPr>
        <sz val="9"/>
        <color rgb="FFCE181E"/>
        <rFont val="Arial"/>
        <family val="2"/>
        <charset val="204"/>
      </rPr>
      <t xml:space="preserve"> 01.04.25</t>
    </r>
  </si>
  <si>
    <r>
      <t>!</t>
    </r>
    <r>
      <rPr>
        <sz val="9"/>
        <rFont val="Arial"/>
        <family val="2"/>
        <charset val="204"/>
      </rPr>
      <t>Перчатки медицинские хирургические латексные стерильные, Хонгда Медикал Икьюпмент Групп, Лтд, Китай (G-002, неопудренные, 7, текстурированные, 800 шт.в уп., 800 шт.в кор., РУ№2016/3823)</t>
    </r>
  </si>
  <si>
    <r>
      <t>!</t>
    </r>
    <r>
      <rPr>
        <sz val="9"/>
        <rFont val="Arial"/>
        <family val="2"/>
        <charset val="204"/>
      </rPr>
      <t>Перчатки медицинские хирургические латексные стерильные, Хонгда Медикал Икьюпмент Групп, Лтд, Китай (G-003, неопудренные, 7,5, текстурированные,  шт.в уп., 800 шт.в кор., РУ№2016/3823)</t>
    </r>
  </si>
  <si>
    <r>
      <t>!</t>
    </r>
    <r>
      <rPr>
        <sz val="9"/>
        <rFont val="Arial"/>
        <family val="2"/>
        <charset val="204"/>
      </rPr>
      <t>Перчатки медицинские хирургические латексные стерильные, Хонгда Медикал Икьюпмент Групп, Лтд, Китай (G-004, неопудренные, 8, текстурированные,  шт.в уп., 800 шт.в кор., РУ№2016/3823)</t>
    </r>
  </si>
  <si>
    <r>
      <t>!</t>
    </r>
    <r>
      <rPr>
        <sz val="9"/>
        <rFont val="Arial"/>
        <family val="2"/>
        <charset val="204"/>
      </rPr>
      <t>Перчатки медицинские хирургические латексные стерильные, Хонгда Медикал Икьюпмент Групп, Лтд, Китай (G-005, неопудренные, 8,5, текстурированные,  шт.в уп., 800 шт.в кор., РУ№2016/3823)</t>
    </r>
  </si>
  <si>
    <r>
      <t>!</t>
    </r>
    <r>
      <rPr>
        <sz val="9"/>
        <rFont val="Arial"/>
        <family val="2"/>
        <charset val="204"/>
      </rPr>
      <t>Перчатки медицинские хирургические латексные стерильные, Хонгда Медикал Икьюпмент Групп, Лтд, Китай (G-007, неопудренные, 6, текстурированные,  шт.в уп., 800 шт.в кор., РУ№2016/3823)</t>
    </r>
  </si>
  <si>
    <r>
      <t>!</t>
    </r>
    <r>
      <rPr>
        <sz val="9"/>
        <rFont val="Arial"/>
        <family val="2"/>
        <charset val="204"/>
      </rPr>
      <t>Перчатки медицинские хирургические латексные стерильные, Хонгда Медикал Икьюпмент Групп, Лтд, Китай (G-008, неопудренные, 7, текстурированные, 200 шт.в уп., 200 шт.в кор., РУ№2016/3823)</t>
    </r>
  </si>
  <si>
    <r>
      <t xml:space="preserve">Шприц 1,0 мл, 3-к, 1 игла, инсулиновый, L/S, </t>
    </r>
    <r>
      <rPr>
        <b/>
        <sz val="9"/>
        <rFont val="Arial"/>
        <family val="2"/>
        <charset val="204"/>
      </rPr>
      <t>Бейджинг</t>
    </r>
    <r>
      <rPr>
        <sz val="9"/>
        <rFont val="Arial"/>
        <family val="2"/>
        <charset val="204"/>
      </rPr>
      <t xml:space="preserve"> Форнёрс Медикал Эквипмент Ко, Лтд., Китай (SYBF-001, 0,4х12, 27Gх1/2, игла надета, упаковка полибэг, 100 шт во втор упак, 3600 шт в кор, РУ№ФСЗ 2011/09587)</t>
    </r>
  </si>
  <si>
    <r>
      <t>Шприц 1,0 мл, 3-к, 1 игла, туберкулиновый, L/S,</t>
    </r>
    <r>
      <rPr>
        <b/>
        <sz val="9"/>
        <rFont val="Arial"/>
        <family val="2"/>
        <charset val="204"/>
      </rPr>
      <t xml:space="preserve"> Бейджинг</t>
    </r>
    <r>
      <rPr>
        <sz val="9"/>
        <rFont val="Arial"/>
        <family val="2"/>
        <charset val="204"/>
      </rPr>
      <t xml:space="preserve"> Форнёрс Медикал Эквипмент Ко, Лтд., Китай (SYBF-001T, 0,4х12, 27Gх1/2, игла надета, упаковка полибэг, 100 шт во втор упак, 3600 шт в кор, РУ№ФСЗ 2011/09587)</t>
    </r>
  </si>
  <si>
    <r>
      <t xml:space="preserve">Шприц 2,0 мл, 3-к, </t>
    </r>
    <r>
      <rPr>
        <b/>
        <sz val="9"/>
        <rFont val="Arial"/>
        <family val="2"/>
        <charset val="204"/>
      </rPr>
      <t>L/S</t>
    </r>
    <r>
      <rPr>
        <sz val="9"/>
        <rFont val="Arial"/>
        <family val="2"/>
        <charset val="204"/>
      </rPr>
      <t xml:space="preserve">, </t>
    </r>
    <r>
      <rPr>
        <b/>
        <sz val="9"/>
        <rFont val="Arial"/>
        <family val="2"/>
        <charset val="204"/>
      </rPr>
      <t>Бейджинг</t>
    </r>
    <r>
      <rPr>
        <sz val="9"/>
        <rFont val="Arial"/>
        <family val="2"/>
        <charset val="204"/>
      </rPr>
      <t xml:space="preserve"> Форнёрс Медикал Эквипмент Ко, Лтд., Китай (SYBF-002LS, 0,6х30, 23Gх1 1/4, игла надета, упаковка полибэг, 100 шт во втор упак, 2400 шт в кор, РУ№ФСЗ 2011/09587)</t>
    </r>
  </si>
  <si>
    <r>
      <t>Шприц 2,0 мл, 3-к, 1 игла,</t>
    </r>
    <r>
      <rPr>
        <b/>
        <sz val="9"/>
        <rFont val="Arial"/>
        <family val="2"/>
        <charset val="204"/>
      </rPr>
      <t xml:space="preserve"> L/L,</t>
    </r>
    <r>
      <rPr>
        <sz val="9"/>
        <rFont val="Arial"/>
        <family val="2"/>
        <charset val="204"/>
      </rPr>
      <t xml:space="preserve"> </t>
    </r>
    <r>
      <rPr>
        <b/>
        <sz val="9"/>
        <rFont val="Arial"/>
        <family val="2"/>
        <charset val="204"/>
      </rPr>
      <t>Бейджинг</t>
    </r>
    <r>
      <rPr>
        <sz val="9"/>
        <rFont val="Arial"/>
        <family val="2"/>
        <charset val="204"/>
      </rPr>
      <t xml:space="preserve"> Форнёрс Медикал Эквипмент Ко, Лтд., Китай (SYBF-002LL, 0,6х30, 23Gх1 1/4, игла надета, упаковка полибэг, 100 шт во втор упак, 2400 шт в кор, РУ№ФСЗ 2011/09587 от 05.09.2011)</t>
    </r>
  </si>
  <si>
    <r>
      <t>Шприц 3,0 мл, 3-к, 1 игла,</t>
    </r>
    <r>
      <rPr>
        <b/>
        <sz val="9"/>
        <rFont val="Arial"/>
        <family val="2"/>
        <charset val="204"/>
      </rPr>
      <t xml:space="preserve"> L/S, Бейджинг</t>
    </r>
    <r>
      <rPr>
        <sz val="9"/>
        <rFont val="Arial"/>
        <family val="2"/>
        <charset val="204"/>
      </rPr>
      <t xml:space="preserve"> Форнёрс Медикал Эквипмент Ко, Лтд., Китай (SYBF-003LS, 0,6х30, 23Gх1 1/4, игла надета, упаковка блистер, 100 шт во втор упак, 2400 шт в кор, РУ№ФСЗ 2011/09587)</t>
    </r>
  </si>
  <si>
    <r>
      <t xml:space="preserve">Шприц 5,0 мл, 3-к, </t>
    </r>
    <r>
      <rPr>
        <b/>
        <sz val="9"/>
        <rFont val="Arial"/>
        <family val="2"/>
        <charset val="204"/>
      </rPr>
      <t>L/S</t>
    </r>
    <r>
      <rPr>
        <sz val="9"/>
        <rFont val="Arial"/>
        <family val="2"/>
        <charset val="204"/>
      </rPr>
      <t xml:space="preserve">, </t>
    </r>
    <r>
      <rPr>
        <b/>
        <sz val="9"/>
        <rFont val="Arial"/>
        <family val="2"/>
        <charset val="204"/>
      </rPr>
      <t>Бейджинг</t>
    </r>
    <r>
      <rPr>
        <sz val="9"/>
        <rFont val="Arial"/>
        <family val="2"/>
        <charset val="204"/>
      </rPr>
      <t xml:space="preserve"> Форнёрс Медикал Эквипмент Ко, Лтд., Китай (SYBF-005LS, 0,7х38, 22Gх1 1/2, игла надета, упаковка полибэг, 100 шт во втор упак, 1800 шт в кор, РУ№ФСЗ 2011/09587 )</t>
    </r>
  </si>
  <si>
    <r>
      <t>Шприц 5,0 мл, 3-к, 1 игла,</t>
    </r>
    <r>
      <rPr>
        <b/>
        <sz val="9"/>
        <rFont val="Arial"/>
        <family val="2"/>
        <charset val="204"/>
      </rPr>
      <t xml:space="preserve"> L/L, Бейджинг</t>
    </r>
    <r>
      <rPr>
        <sz val="9"/>
        <rFont val="Arial"/>
        <family val="2"/>
        <charset val="204"/>
      </rPr>
      <t xml:space="preserve"> Форнёрс Медикал Эквипмент Ко, Лтд., Китай (SYBF-005LL, 0,7х38, 22Gх1 1/2, игла надета, упаковка полибэг, 100 шт во втор упак, 1800 шт в кор, РУ№ФСЗ 2011/09587 от 05.09.2011)</t>
    </r>
  </si>
  <si>
    <r>
      <t xml:space="preserve">Шприц 10,0 мл, 3-к, </t>
    </r>
    <r>
      <rPr>
        <b/>
        <sz val="9"/>
        <rFont val="Arial"/>
        <family val="2"/>
        <charset val="204"/>
      </rPr>
      <t>L/S, Бейджинг</t>
    </r>
    <r>
      <rPr>
        <sz val="9"/>
        <rFont val="Arial"/>
        <family val="2"/>
        <charset val="204"/>
      </rPr>
      <t xml:space="preserve"> Форнёрс Медикал Эквипмент Ко, Лтд., Китай (SYBF-010LS, 0,8х40, 21Gх1 1/2, игла надета, упаковка полибэг, 100 шт во втор упак, 1200 шт в кор, РУ№ФСЗ 2011/09587 от 05.09.2011)</t>
    </r>
  </si>
  <si>
    <r>
      <t xml:space="preserve">Шприц 10,0 мл, 3-к, 1 игла, </t>
    </r>
    <r>
      <rPr>
        <b/>
        <sz val="9"/>
        <rFont val="Arial"/>
        <family val="2"/>
        <charset val="204"/>
      </rPr>
      <t>L/L, Бейджинг</t>
    </r>
    <r>
      <rPr>
        <sz val="9"/>
        <rFont val="Arial"/>
        <family val="2"/>
        <charset val="204"/>
      </rPr>
      <t xml:space="preserve"> Форнёрс Медикал Эквипмент Ко, Лтд., Китай (SYLLBF-010, 0,8х40, 21Gх1 1/2, игла надета, упаковка полибэг, 100 шт во втор упак, 1200 шт в кор, РУ№ФСЗ 2011/09587)</t>
    </r>
  </si>
  <si>
    <r>
      <t xml:space="preserve">Шприц 10,0 мл, 3-к, 1 игла, L/S, </t>
    </r>
    <r>
      <rPr>
        <b/>
        <u/>
        <sz val="9"/>
        <rFont val="Arial"/>
        <family val="2"/>
        <charset val="204"/>
      </rPr>
      <t>Хуафу</t>
    </r>
    <r>
      <rPr>
        <u/>
        <sz val="9"/>
        <rFont val="Arial"/>
        <family val="2"/>
        <charset val="204"/>
      </rPr>
      <t xml:space="preserve"> </t>
    </r>
    <r>
      <rPr>
        <sz val="9"/>
        <rFont val="Arial"/>
        <family val="2"/>
        <charset val="204"/>
      </rPr>
      <t>Медикал Эквипмент Ко., Лтд, Китай (0,8х38, 21Gх1 1/2, игла надета, упаковка полибэг, 100 шт во втор упак, 1600 шт в кор, РУ№ФСЗ 2011/09382)</t>
    </r>
  </si>
  <si>
    <r>
      <t xml:space="preserve">Шприц 20,0 мл, 3-к, </t>
    </r>
    <r>
      <rPr>
        <b/>
        <sz val="9"/>
        <rFont val="Arial"/>
        <family val="2"/>
        <charset val="204"/>
      </rPr>
      <t xml:space="preserve">L/S, Бейджинг </t>
    </r>
    <r>
      <rPr>
        <sz val="9"/>
        <rFont val="Arial"/>
        <family val="2"/>
        <charset val="204"/>
      </rPr>
      <t>Форнёрс Медикал Эквипмент Ко, Лтд., Китай (SYBF-020LS, 0,8х40, 21Gх1 1/2, игла надета, упаковка полибэг, 60 шт во втор упак, 720 шт в кор, РУ№ФСЗ 2011/09587)</t>
    </r>
  </si>
  <si>
    <r>
      <t xml:space="preserve">Шприц 20,0 мл, 3-к, 1 игла, </t>
    </r>
    <r>
      <rPr>
        <b/>
        <sz val="9"/>
        <rFont val="Arial"/>
        <family val="2"/>
        <charset val="204"/>
      </rPr>
      <t>L/L, Бейджинг</t>
    </r>
    <r>
      <rPr>
        <sz val="9"/>
        <rFont val="Arial"/>
        <family val="2"/>
        <charset val="204"/>
      </rPr>
      <t xml:space="preserve"> Форнёрс Медикал Эквипмент Ко, Лтд., Китай (SYLLBF-020, 0,8х40, 21Gх1 1/2, игла надета, упаковка полибэг, 60 шт во втор упак, 720 шт в кор, РУ№ФСЗ 2011/09587)</t>
    </r>
  </si>
  <si>
    <r>
      <t xml:space="preserve">Шприц 20,0 мл, 3-к, 1 игла, L/S, </t>
    </r>
    <r>
      <rPr>
        <b/>
        <sz val="9"/>
        <rFont val="Arial"/>
        <family val="2"/>
        <charset val="204"/>
      </rPr>
      <t>Хуафу</t>
    </r>
    <r>
      <rPr>
        <sz val="9"/>
        <rFont val="Arial"/>
        <family val="2"/>
        <charset val="204"/>
      </rPr>
      <t xml:space="preserve"> Медикал Эквипмент Ко., Лтд, Китай (0,8х38, 21Gх1 1/2, игла надета, упаковка полибэг, 50 шт во втор упак, 900 шт в кор, РУ№ФСЗ 2011/09382)</t>
    </r>
  </si>
  <si>
    <r>
      <t xml:space="preserve">Шприц 50,0 мл, 3-к, 1 игла, </t>
    </r>
    <r>
      <rPr>
        <b/>
        <sz val="9"/>
        <rFont val="Arial"/>
        <family val="2"/>
        <charset val="204"/>
      </rPr>
      <t>L/S, Бейджинг</t>
    </r>
    <r>
      <rPr>
        <sz val="9"/>
        <rFont val="Arial"/>
        <family val="2"/>
        <charset val="204"/>
      </rPr>
      <t xml:space="preserve"> Форнёрс Медикал Эквипмент Ко, Лтд., Китай (SYBF-050LS, 1,2х40, 18Gх1 1/2, игла надета, упаковка полибэг, 30 шт во втор упак, 300 шт в кор, РУ№ФСЗ 2011/09587 от 05.09.2011)</t>
    </r>
  </si>
  <si>
    <r>
      <t xml:space="preserve">Шприц 50,0 мл, 3-к, 1 игла, </t>
    </r>
    <r>
      <rPr>
        <b/>
        <sz val="9"/>
        <rFont val="Arial"/>
        <family val="2"/>
        <charset val="204"/>
      </rPr>
      <t>L/L, Бейджинг</t>
    </r>
    <r>
      <rPr>
        <sz val="9"/>
        <rFont val="Arial"/>
        <family val="2"/>
        <charset val="204"/>
      </rPr>
      <t xml:space="preserve"> Форнёрс Медикал Эквипмент Ко, Лтд., Китай (1,2х40, 18Gх1 1/2, игла надета, упаковка полибэг, 30 шт во втор упак, 300 шт в кор, РУ№ФЗС 2011/09587 )</t>
    </r>
  </si>
  <si>
    <r>
      <t xml:space="preserve">Шприц 50,0 мл, 3-к, 1 игла, L/S, </t>
    </r>
    <r>
      <rPr>
        <b/>
        <sz val="9"/>
        <rFont val="Arial"/>
        <family val="2"/>
        <charset val="204"/>
      </rPr>
      <t>Хуафу</t>
    </r>
    <r>
      <rPr>
        <sz val="9"/>
        <rFont val="Arial"/>
        <family val="2"/>
        <charset val="204"/>
      </rPr>
      <t xml:space="preserve"> Медикал Эквипмент Ко., Лтд, Китай (1,2х38, 18Gx1 1/2, игла рядом, упаковка полибэг, 25 шт во втор упак, 400 шт в кор, РУ№ФСЗ 2011/09382)</t>
    </r>
  </si>
  <si>
    <r>
      <t xml:space="preserve">Шприц 1,0 мл, 3-к, 1 игла, инсулиновый, L/S, </t>
    </r>
    <r>
      <rPr>
        <b/>
        <sz val="9"/>
        <rFont val="Arial"/>
        <family val="2"/>
        <charset val="204"/>
      </rPr>
      <t>ВЕБ Медикал</t>
    </r>
    <r>
      <rPr>
        <sz val="9"/>
        <rFont val="Arial"/>
        <family val="2"/>
        <charset val="204"/>
      </rPr>
      <t xml:space="preserve"> ООО, Россия (0,4х12, 27Gх1 1/2, игла надета, упаковка блистер, 1250 шт в кор, РУ№ФСР 2009/06214)</t>
    </r>
  </si>
  <si>
    <r>
      <t xml:space="preserve">Шприц 1,0 мл, 3-к, 1 игла, инсулиновый, L/S, </t>
    </r>
    <r>
      <rPr>
        <b/>
        <sz val="9"/>
        <rFont val="Arial"/>
        <family val="2"/>
        <charset val="204"/>
      </rPr>
      <t>МПК Елец ООО, Россия</t>
    </r>
    <r>
      <rPr>
        <sz val="9"/>
        <rFont val="Arial"/>
        <family val="2"/>
        <charset val="204"/>
      </rPr>
      <t xml:space="preserve"> (0,4х12, 27Gх1 1/2, игла надета, упаковка блистер, 500 шт в кор,  РУ№ФСР 2008/03888)</t>
    </r>
  </si>
  <si>
    <r>
      <t>Шприц 2,0 мл, 3-к, 1 игла, L/S</t>
    </r>
    <r>
      <rPr>
        <b/>
        <sz val="9"/>
        <rFont val="Arial"/>
        <family val="2"/>
        <charset val="204"/>
      </rPr>
      <t>, ВЕБ Медикал</t>
    </r>
    <r>
      <rPr>
        <sz val="9"/>
        <rFont val="Arial"/>
        <family val="2"/>
        <charset val="204"/>
      </rPr>
      <t xml:space="preserve"> ООО, Россия (0,6х30, 23G, игла надета, упаковка блистер, 1000 шт в кор, РУ№ФСР2009/06214 от 04.12.2020)</t>
    </r>
  </si>
  <si>
    <r>
      <t>Шприц 2,0 мл, 3-к, 1 игла, L/S,</t>
    </r>
    <r>
      <rPr>
        <b/>
        <sz val="9"/>
        <rFont val="Arial"/>
        <family val="2"/>
        <charset val="204"/>
      </rPr>
      <t xml:space="preserve"> ООО "Группа СТК"</t>
    </r>
    <r>
      <rPr>
        <sz val="9"/>
        <rFont val="Arial"/>
        <family val="2"/>
        <charset val="204"/>
      </rPr>
      <t>, Россия (доп.объем, 0,6*30, 23Gх1 1/4, игла надета, упаковка блистер, 1200 шт в кор, РУ№ФСР 2010/08843)</t>
    </r>
  </si>
  <si>
    <r>
      <t>Шприц 2,0 мл, 3-к, 1 игла, L/S</t>
    </r>
    <r>
      <rPr>
        <b/>
        <sz val="9"/>
        <rFont val="Arial"/>
        <family val="2"/>
        <charset val="204"/>
      </rPr>
      <t xml:space="preserve">, Паскаль </t>
    </r>
    <r>
      <rPr>
        <sz val="9"/>
        <rFont val="Arial"/>
        <family val="2"/>
        <charset val="204"/>
      </rPr>
      <t>Медикал ООО, Россия (0,6х30, 23Gх1 1/4, игла надета, упаковка блистер, 900 шт в кор, РУ№РЗН 2018/7245 )</t>
    </r>
  </si>
  <si>
    <r>
      <t>Шприц 2,0 мл, 3-к, 1 игла, L/S</t>
    </r>
    <r>
      <rPr>
        <b/>
        <sz val="9"/>
        <rFont val="Arial"/>
        <family val="2"/>
        <charset val="204"/>
      </rPr>
      <t>, МПК Елец ООО, Россия</t>
    </r>
    <r>
      <rPr>
        <sz val="9"/>
        <rFont val="Arial"/>
        <family val="2"/>
        <charset val="204"/>
      </rPr>
      <t xml:space="preserve"> (0,6х30, 23Gх1 1/4, игла надета, упаковка блистер, 600 шт в кор, РУ№ФСР 2008/03888)</t>
    </r>
  </si>
  <si>
    <r>
      <t xml:space="preserve">Шприц 3,0 мл, 3-к, 1 игла, L/S, </t>
    </r>
    <r>
      <rPr>
        <b/>
        <sz val="9"/>
        <rFont val="Arial"/>
        <family val="2"/>
        <charset val="204"/>
      </rPr>
      <t>Паскаль</t>
    </r>
    <r>
      <rPr>
        <sz val="9"/>
        <rFont val="Arial"/>
        <family val="2"/>
        <charset val="204"/>
      </rPr>
      <t xml:space="preserve"> Медикал ООО, Россия (120305, 0,6*30, 23Gх1 1/4, игла надета, упаковка блистер, 100 шт во втор упак, 2300 шт в кор, РУ№РЗН 2018/7245)</t>
    </r>
  </si>
  <si>
    <r>
      <t xml:space="preserve">Шприц 5,0 мл, 3-к, L/S, </t>
    </r>
    <r>
      <rPr>
        <b/>
        <sz val="9"/>
        <rFont val="Arial"/>
        <family val="2"/>
        <charset val="204"/>
      </rPr>
      <t xml:space="preserve">МПК Елец </t>
    </r>
    <r>
      <rPr>
        <sz val="9"/>
        <rFont val="Arial"/>
        <family val="2"/>
        <charset val="204"/>
      </rPr>
      <t>ООО, Россия (0,7х40, 22Gх1 1/2, игла рядом, упаковка блистер, 750 шт в кор, РУ№ФСР 2008/03888)</t>
    </r>
  </si>
  <si>
    <r>
      <t xml:space="preserve">Шприц 5,0 мл, 3-к, </t>
    </r>
    <r>
      <rPr>
        <b/>
        <sz val="9"/>
        <rFont val="Arial"/>
        <family val="2"/>
        <charset val="204"/>
      </rPr>
      <t xml:space="preserve">L/L, МПК Елец </t>
    </r>
    <r>
      <rPr>
        <sz val="9"/>
        <rFont val="Arial"/>
        <family val="2"/>
        <charset val="204"/>
      </rPr>
      <t>ООО, Россия (0,7х40, 22Gх1 1/2, игла рядом, упаковка блистер, 750 шт в кор, РУ№)</t>
    </r>
  </si>
  <si>
    <r>
      <t xml:space="preserve">Шприц 5,0 мл, </t>
    </r>
    <r>
      <rPr>
        <b/>
        <sz val="9"/>
        <rFont val="Arial"/>
        <family val="2"/>
        <charset val="204"/>
      </rPr>
      <t>2-к</t>
    </r>
    <r>
      <rPr>
        <sz val="9"/>
        <rFont val="Arial"/>
        <family val="2"/>
        <charset val="204"/>
      </rPr>
      <t xml:space="preserve">, L/S, </t>
    </r>
    <r>
      <rPr>
        <b/>
        <sz val="9"/>
        <rFont val="Arial"/>
        <family val="2"/>
        <charset val="204"/>
      </rPr>
      <t xml:space="preserve">МПК Елец </t>
    </r>
    <r>
      <rPr>
        <sz val="9"/>
        <rFont val="Arial"/>
        <family val="2"/>
        <charset val="204"/>
      </rPr>
      <t>ООО, Россия (0,7х40, 22G, игла рядом, упаковка блистер, 750 шт в кор, РУ№ФСР 2008/03888)</t>
    </r>
  </si>
  <si>
    <r>
      <t xml:space="preserve">Шприц 5,0 мл, 3-к, 1 игла, L/S, </t>
    </r>
    <r>
      <rPr>
        <b/>
        <sz val="9"/>
        <rFont val="Arial"/>
        <family val="2"/>
        <charset val="204"/>
      </rPr>
      <t xml:space="preserve">Паскаль </t>
    </r>
    <r>
      <rPr>
        <sz val="9"/>
        <rFont val="Arial"/>
        <family val="2"/>
        <charset val="204"/>
      </rPr>
      <t>Медикал ООО, Россия (120407, 0,7х40, 22Gх1 1/2, игла надета, упаковка блистер, 100 шт во втор упак, 2000 шт в кор, РУ№РЗН 2018/7245)</t>
    </r>
  </si>
  <si>
    <r>
      <t xml:space="preserve">Шприц 10,0 мл, 3-к, 1 игла, L/S, </t>
    </r>
    <r>
      <rPr>
        <b/>
        <sz val="9"/>
        <rFont val="Arial"/>
        <family val="2"/>
        <charset val="204"/>
      </rPr>
      <t>ВЕБ Медикал</t>
    </r>
    <r>
      <rPr>
        <sz val="9"/>
        <rFont val="Arial"/>
        <family val="2"/>
        <charset val="204"/>
      </rPr>
      <t xml:space="preserve"> ООО, Россия (0,8х40, 21G, игла надета, упаковка блистер, 500 шт в кор, РУ№ФСР2009/06214 от 04.12.2020)</t>
    </r>
  </si>
  <si>
    <r>
      <t xml:space="preserve">Шприц 10,0 мл, 3-к, L/S, </t>
    </r>
    <r>
      <rPr>
        <b/>
        <sz val="9"/>
        <rFont val="Arial"/>
        <family val="2"/>
        <charset val="204"/>
      </rPr>
      <t xml:space="preserve">Паскаль </t>
    </r>
    <r>
      <rPr>
        <sz val="9"/>
        <rFont val="Arial"/>
        <family val="2"/>
        <charset val="204"/>
      </rPr>
      <t>Медикал ООО, Россия (120508, 0,8х40, 21Gх1 1/2, игла надета, упаковка блистер, 414 шт в кор, РУ№РЗН 2018/7245)</t>
    </r>
  </si>
  <si>
    <r>
      <t xml:space="preserve">Шприц 10,0 мл, 3-к, L/S, </t>
    </r>
    <r>
      <rPr>
        <b/>
        <sz val="9"/>
        <rFont val="Arial"/>
        <family val="2"/>
        <charset val="204"/>
      </rPr>
      <t>МПК Елец</t>
    </r>
    <r>
      <rPr>
        <sz val="9"/>
        <rFont val="Arial"/>
        <family val="2"/>
        <charset val="204"/>
      </rPr>
      <t xml:space="preserve"> ООО, Россия (0,8х40, 21Gх1 1/2, игла рядом, упаковка блистер, 500 шт в кор, РУ№ФСР 2008/03888)</t>
    </r>
  </si>
  <si>
    <r>
      <t xml:space="preserve">Шприц 10,0 мл, 3-к, </t>
    </r>
    <r>
      <rPr>
        <b/>
        <sz val="9"/>
        <rFont val="Arial"/>
        <family val="2"/>
        <charset val="204"/>
      </rPr>
      <t>L/L, МПК Елец</t>
    </r>
    <r>
      <rPr>
        <sz val="9"/>
        <rFont val="Arial"/>
        <family val="2"/>
        <charset val="204"/>
      </rPr>
      <t xml:space="preserve"> ООО, Россия (0,8х40, 21Gх1 1/2, игла рядом, упаковка блистер, 500 шт в кор, РУ№)</t>
    </r>
  </si>
  <si>
    <r>
      <t>Шприц 10,0 мл,</t>
    </r>
    <r>
      <rPr>
        <b/>
        <sz val="9"/>
        <rFont val="Arial"/>
        <family val="2"/>
        <charset val="204"/>
      </rPr>
      <t xml:space="preserve"> 2-к</t>
    </r>
    <r>
      <rPr>
        <sz val="9"/>
        <rFont val="Arial"/>
        <family val="2"/>
        <charset val="204"/>
      </rPr>
      <t xml:space="preserve">, L/S, </t>
    </r>
    <r>
      <rPr>
        <b/>
        <sz val="9"/>
        <rFont val="Arial"/>
        <family val="2"/>
        <charset val="204"/>
      </rPr>
      <t>МПК Елец</t>
    </r>
    <r>
      <rPr>
        <sz val="9"/>
        <rFont val="Arial"/>
        <family val="2"/>
        <charset val="204"/>
      </rPr>
      <t xml:space="preserve"> ООО, Россия (0,8х40, 21G, игла рядом, упаковка блистер, 500 шт в кор, РУ№ФСР 2008/03888)</t>
    </r>
  </si>
  <si>
    <r>
      <t xml:space="preserve">Шприц 20,0 мл, 3-к, 1 игла, L/S, </t>
    </r>
    <r>
      <rPr>
        <b/>
        <sz val="9"/>
        <rFont val="Arial"/>
        <family val="2"/>
        <charset val="204"/>
      </rPr>
      <t>ООО "Группа СТК"</t>
    </r>
    <r>
      <rPr>
        <sz val="9"/>
        <rFont val="Arial"/>
        <family val="2"/>
        <charset val="204"/>
      </rPr>
      <t>, Россия (доп.объем, 0,8х40, 21Gх1 1/2, игла рядом, упаковка блистер, 360 шт в кор, РУ№ФСР 2010/08843)</t>
    </r>
  </si>
  <si>
    <r>
      <t xml:space="preserve">Шприц 20,0 мл, 3-к, L/S, </t>
    </r>
    <r>
      <rPr>
        <b/>
        <sz val="9"/>
        <rFont val="Arial"/>
        <family val="2"/>
        <charset val="204"/>
      </rPr>
      <t>Эскулап</t>
    </r>
    <r>
      <rPr>
        <sz val="9"/>
        <rFont val="Arial"/>
        <family val="2"/>
        <charset val="204"/>
      </rPr>
      <t>, Россия (0,8х40, 21Gх1 1/2, игла рядом, упаковка блистер, 300 шт в кор, РУ№ФСР 2009/06214)</t>
    </r>
  </si>
  <si>
    <r>
      <t xml:space="preserve">Шприц 20,0 мл, 3-к, L/S, </t>
    </r>
    <r>
      <rPr>
        <b/>
        <sz val="9"/>
        <rFont val="Arial"/>
        <family val="2"/>
        <charset val="204"/>
      </rPr>
      <t>МПК Елец</t>
    </r>
    <r>
      <rPr>
        <sz val="9"/>
        <rFont val="Arial"/>
        <family val="2"/>
        <charset val="204"/>
      </rPr>
      <t xml:space="preserve"> ООО, Россия (0,8х40, 21Gх1 1/2, игла рядом, упаковка блистер, 300 шт в кор, РУ№ФСР 2008/03888)</t>
    </r>
  </si>
  <si>
    <r>
      <t>Шприц 50,0 мл, 3-к,</t>
    </r>
    <r>
      <rPr>
        <b/>
        <sz val="9"/>
        <rFont val="Arial"/>
        <family val="2"/>
        <charset val="204"/>
      </rPr>
      <t xml:space="preserve"> L/L, МПК Елец</t>
    </r>
    <r>
      <rPr>
        <sz val="9"/>
        <rFont val="Arial"/>
        <family val="2"/>
        <charset val="204"/>
      </rPr>
      <t xml:space="preserve"> ООО, Россия (1,2х40, 18Gх1 1/2, игла рядом, упаковка блистер, 130 шт в кор, РУ№)</t>
    </r>
  </si>
  <si>
    <r>
      <t xml:space="preserve">Шприц 50,0 мл, 3-к, L/S, </t>
    </r>
    <r>
      <rPr>
        <b/>
        <sz val="9"/>
        <rFont val="Arial"/>
        <family val="2"/>
        <charset val="204"/>
      </rPr>
      <t>МПК Елец</t>
    </r>
    <r>
      <rPr>
        <sz val="9"/>
        <rFont val="Arial"/>
        <family val="2"/>
        <charset val="204"/>
      </rPr>
      <t xml:space="preserve"> ООО, Россия (1,2х40, 18Gх1 1/2, игла рядом, упаковка блистер, 130 шт в кор, РУ№)</t>
    </r>
  </si>
  <si>
    <r>
      <t xml:space="preserve">Шприц 50,0 мл, 3-к, L/S, </t>
    </r>
    <r>
      <rPr>
        <b/>
        <sz val="9"/>
        <rFont val="Arial"/>
        <family val="2"/>
        <charset val="204"/>
      </rPr>
      <t xml:space="preserve">МПК Елец </t>
    </r>
    <r>
      <rPr>
        <sz val="9"/>
        <rFont val="Arial"/>
        <family val="2"/>
        <charset val="204"/>
      </rPr>
      <t>ООО, Россия (1,1х40, 18Gх1 1/2, игла рядом, упаковка блистер, 130 шт в кор, РУ№)</t>
    </r>
  </si>
  <si>
    <r>
      <t xml:space="preserve">Шприц 150,0 мл, 3-к, без иглы, Жанэ, наконечник под катетер, </t>
    </r>
    <r>
      <rPr>
        <b/>
        <sz val="9"/>
        <rFont val="Arial"/>
        <family val="2"/>
        <charset val="204"/>
      </rPr>
      <t>МПК Елец</t>
    </r>
    <r>
      <rPr>
        <sz val="9"/>
        <rFont val="Arial"/>
        <family val="2"/>
        <charset val="204"/>
      </rPr>
      <t xml:space="preserve"> ООО, Россия (-, -, -, упаковка блистер, 72 шт в кор, РУ№ФСЗ 2008/03888)</t>
    </r>
  </si>
  <si>
    <t>Перчатки медицинские смотровые нитриловые нестерильные, Китай , (Синяя коробка, неопудренные, XS, голубые, 3,5г, 100 шт.в уп., 1 000 шт.в кор.) Ивита</t>
  </si>
  <si>
    <t>Перчатки медицинские смотровые нитриловые нестерильные, Китай , (Синяя коробка, неопудренные, XL, голубые, 3,5г, 100 шт.в уп., 1 000 шт.в кор.) Ивита</t>
  </si>
  <si>
    <t>Цена, шт</t>
  </si>
  <si>
    <t>Цена, минимальная уп.</t>
  </si>
  <si>
    <t>100 / 1800</t>
  </si>
  <si>
    <t>100 / 2000</t>
  </si>
  <si>
    <t>100 / 1000</t>
  </si>
  <si>
    <r>
      <t>!</t>
    </r>
    <r>
      <rPr>
        <sz val="9"/>
        <rFont val="Arial"/>
        <family val="2"/>
        <charset val="204"/>
      </rPr>
      <t>Перчатки медицинские хирургические латексные стерильные, Хонгда Медикал Икьюпмент Групп, Лтд, Китай (G-001, неопудренные, 6,5, текстурированные, 800 шт.в уп., 800 шт.в кор., РУ№2016/3823)</t>
    </r>
  </si>
  <si>
    <t>50 / 800</t>
  </si>
  <si>
    <t>Скальпель хирургический одноразовый стерильный из нержавеющей стали р-р: 12 /PARAMOUNT/ 10/1001</t>
  </si>
  <si>
    <t>Скальпель хирургический одноразовый стерильный из нержавеющей стали р-р: 15 /PARAMOUNT/ 10/1002</t>
  </si>
  <si>
    <t>45 / 720</t>
  </si>
  <si>
    <t>100 / 3600</t>
  </si>
  <si>
    <t>100 / 2400</t>
  </si>
  <si>
    <t>100 / 1200</t>
  </si>
  <si>
    <t>100 / 1600</t>
  </si>
  <si>
    <t>60 / 720</t>
  </si>
  <si>
    <t>50 / 900</t>
  </si>
  <si>
    <t>30 / 300</t>
  </si>
  <si>
    <t>25 / 400</t>
  </si>
  <si>
    <t>60 / 1200</t>
  </si>
  <si>
    <t>20 / 400</t>
  </si>
  <si>
    <t>120 / 2400</t>
  </si>
  <si>
    <t>36 / 720</t>
  </si>
  <si>
    <t>16 / 320</t>
  </si>
  <si>
    <t>100 / 2300</t>
  </si>
  <si>
    <t>200 / 1200</t>
  </si>
  <si>
    <t>150 / 1500</t>
  </si>
  <si>
    <t>50 / 500</t>
  </si>
  <si>
    <t>поштучно</t>
  </si>
  <si>
    <t>250 / 1000</t>
  </si>
  <si>
    <t>12</t>
  </si>
  <si>
    <t xml:space="preserve"> 75 / 40</t>
  </si>
  <si>
    <t>Салфетка антисептическая с перекисью водорода 13 х 18 см.</t>
  </si>
  <si>
    <t>Салфетка с нашатырем для стимуляции дыхания 3 х 6 см.</t>
  </si>
  <si>
    <t>Салфетки дезинфицирующие "AURA ULTRA COMFORT" для детей с экстрактом алоэ и витамином Е (уп-ка: 100 шт. с крышкой)</t>
  </si>
  <si>
    <t>Салфетки дезинфицирующие "AURA FAMILY" с антибактериальным эффектом (уп-ка: 144 шт. с крышкой)</t>
  </si>
  <si>
    <t>Салфетки антибактериальные "SENSO"  120 х 155 мм, в мягкой уп-ке 100 шт. (крышка с клапаном)</t>
  </si>
  <si>
    <t>Салфетки влажные "Cotto Viva" универсальные, без парабенов и спирта (уп-ка: 120 шт. с крышкой)</t>
  </si>
  <si>
    <t>Салфетки детские влажные "Pamperino" с экстрактом ромашки, гипоаллергенные, без спирта (с пластиковым клапаном, уп-ка 120 шт.)</t>
  </si>
  <si>
    <t xml:space="preserve">Салфетки дезинфицирующие "Дезавид"  150 х 190 мм, в мягкой уп-ке 100 шт. (крышка с клапаном)  </t>
  </si>
  <si>
    <t>Салфетки дезинфицирующие «БиаДезСпрей», в банке-дозаторе 200 шт</t>
  </si>
  <si>
    <t>Салфетки дезинфицирующие "СДМ" 125 х 175 мм, в банке - 200 шт.  /Рускрафт/</t>
  </si>
  <si>
    <t>Салфетки дезинфицирующие "Авансепт" 125 х 175 мм, в банке - 70 шт.  белые / желтые</t>
  </si>
  <si>
    <t>Салфетки дезинфицирующие "Авансепт"в мягкой упаковке "flow-pack" - 120 шт.</t>
  </si>
  <si>
    <t>Пакет гипотермический "Снежок" для оказания первой помощи "Фэст"</t>
  </si>
  <si>
    <t>Салфетки дезинфицирующие "ДезКлинер" 125 х 175 мм, в банке - 200 шт.</t>
  </si>
  <si>
    <t>Салфетки дезинфицирующие "ОПТИДЕЗ" 125 х 170 мм, в банке-дозаторе 200 шт.</t>
  </si>
  <si>
    <t xml:space="preserve">Дезинфекционные (дезинфицирующие) средства </t>
  </si>
  <si>
    <t>Дезинфицирующее средство Аламинол 1 л.</t>
  </si>
  <si>
    <t>Дезинфицирующее средство Аламинол Плюс (1 л.)</t>
  </si>
  <si>
    <t>Дезинфицирующее средство Аламинол 3 л.</t>
  </si>
  <si>
    <t>Дезинфицирующее средство Акваминол 1 л.</t>
  </si>
  <si>
    <t>Дезинфицирующее средство Акваминол спрей (0,5 л.)</t>
  </si>
  <si>
    <t>Дезинфицирующее средство Акваминол Форте (1 л.)</t>
  </si>
  <si>
    <t>Дезинфицирующее средство Альпинол (1 л.)</t>
  </si>
  <si>
    <t>Дезинфицирующее средство Макси - Дез 1 л.</t>
  </si>
  <si>
    <t>Дезинфицирующее средство Макси - Дез 3 л.</t>
  </si>
  <si>
    <t>Дезинфицирующее средство Макси - Дез М 3 л.</t>
  </si>
  <si>
    <t>Дезинфицирующее средство Макси - Септ 1 л. (Еврофлакон)</t>
  </si>
  <si>
    <t>Дезинфицирующее средство Макси - Септ 3 л.</t>
  </si>
  <si>
    <t>Дезинфицирующее средство Макси - Септ Аква (1 л.) еврофлакон</t>
  </si>
  <si>
    <t>Дезинфицирующее средство Макси - Септ Аква (3 л.)</t>
  </si>
  <si>
    <t>Оптидез кожный антисептик тригер 500 мл</t>
  </si>
  <si>
    <t>Оптидез кожный антисептик тригер 750 мл</t>
  </si>
  <si>
    <t>Трилокс спрей 500 мл</t>
  </si>
  <si>
    <t>Трилокс спрей 750 мл</t>
  </si>
  <si>
    <t>Дезинфицирующее средство НИКА-2 с моющим эффектом 1 кг</t>
  </si>
  <si>
    <t>Дезинфицирующее средство НИКА-2 с моющим эффектом 5 кг</t>
  </si>
  <si>
    <t xml:space="preserve">Дезинфицирующее средство НИКА-ЭКСТРА М с моющим эффектом 1 л </t>
  </si>
  <si>
    <t>Дезинфицирующее средство НИКА-ЭКСТРА М с моющим эффектом 5 л</t>
  </si>
  <si>
    <t>Средство НИКА-УНИВЕРСАЛ для мытья поверхностей 1 кг</t>
  </si>
  <si>
    <t>Средство НИКА-УНИВЕРСАЛ для мытья поверхностей 5 кг</t>
  </si>
  <si>
    <t>Средство НИКА-СУПЕР для мытья посуды, концентрированное 1 кг</t>
  </si>
  <si>
    <t>Средство НИКА-СУПЕР для мытья посуды, концентрированное 5 кг</t>
  </si>
  <si>
    <t xml:space="preserve">Средство НИКА ГЕЛЬ для мытья посуды, концентрированное 1 кг </t>
  </si>
  <si>
    <t>Порошок НИКА чистящий универсальный 550 гр</t>
  </si>
  <si>
    <t>20 / 16</t>
  </si>
  <si>
    <t>12 / 4</t>
  </si>
  <si>
    <t>Мочеприемники</t>
  </si>
  <si>
    <t xml:space="preserve">Мочеприемник носимый 500 мл. с креплениями на ногу, 
стерильный (универсальный коннектор, прямой слив, 
невозвратный клапан), Китай </t>
  </si>
  <si>
    <t xml:space="preserve">Мочеприемник носимый 750 мл. с креплениями на ногу, стерильный (универсальный коннектор, прямой слив, невозвратный клапан), Китай </t>
  </si>
  <si>
    <t xml:space="preserve">Мочеприемник носимый  500 мл. с креплениями на ногу, стерильный (универсальный коннектор, крестообразный краник для слива, невозвратный клапан), Китай </t>
  </si>
  <si>
    <t xml:space="preserve">Мочеприемник носимый  750 мл.с креплениями на ногу, стерильный (универсальный коннектор, крестообразный краник для слива, невозвратный клапан), Китай </t>
  </si>
  <si>
    <t xml:space="preserve">Мочеприемник носимый  1000 мл. с креплениями на ногу, стерильный (универсальный коннектор, крестообразный краник для слива, невозвратный клапан), Китай </t>
  </si>
  <si>
    <t xml:space="preserve">Мочеприемник стерильный 1000 мл. (универсальный коннектор, прямой слив или крестообразный, невозвратный клапан, трубка 90 см.), Китай </t>
  </si>
  <si>
    <t xml:space="preserve">Мочеприемник стерильный 2000 мл. (универсальный коннектор, прямой слив или крестообразный, невозвратный клапан, трубка 90 см.), Китай </t>
  </si>
  <si>
    <t xml:space="preserve">Conveen Security+ Уропрезерватив однокомпонентный самоклеящийся безлатексный, 35 мм., Дания </t>
  </si>
  <si>
    <t xml:space="preserve">Мочеприемник (детский) педиатрический стерильный 100 мл.
Китай </t>
  </si>
  <si>
    <t>Мочеприемник (детский) педиатрический стерильный 200 мл.
Китай</t>
  </si>
  <si>
    <t>Товары для индустрии красоты</t>
  </si>
  <si>
    <t>Артикул</t>
  </si>
  <si>
    <t>Производитель</t>
  </si>
  <si>
    <t>Плотность</t>
  </si>
  <si>
    <t xml:space="preserve"> упаковка первичная/транспортная</t>
  </si>
  <si>
    <t xml:space="preserve">Цена с НДС </t>
  </si>
  <si>
    <t>Полотенца одноразовые (пачка)</t>
  </si>
  <si>
    <t>цена за упаковку</t>
  </si>
  <si>
    <t>Полотенце 30х70 см. спанлейс белый</t>
  </si>
  <si>
    <t>White line</t>
  </si>
  <si>
    <t>40 г/м²</t>
  </si>
  <si>
    <t>50/1000</t>
  </si>
  <si>
    <t>0-98</t>
  </si>
  <si>
    <t>Полотенце 35х70 см. спанлейс белый</t>
  </si>
  <si>
    <t>Комфорт+</t>
  </si>
  <si>
    <t>Полотенце 35х70 см. ЭКОНОМ спанлейс белый</t>
  </si>
  <si>
    <t>White Whale</t>
  </si>
  <si>
    <t>35 г/м²</t>
  </si>
  <si>
    <t>Полотенце 35х70 см. СТАНДАРТ спанлейс белый</t>
  </si>
  <si>
    <t>45 г/м²</t>
  </si>
  <si>
    <t>02-974</t>
  </si>
  <si>
    <t>Полотенце 35х70 см. Комфорт спанлейс/Cotto белый</t>
  </si>
  <si>
    <t>Чистовье </t>
  </si>
  <si>
    <t>50/900</t>
  </si>
  <si>
    <t>Полотенце 35х70 см. СТАНДАРТ+ спанлейс белый (тисненый)</t>
  </si>
  <si>
    <t>50 г/м²</t>
  </si>
  <si>
    <t>50/800</t>
  </si>
  <si>
    <t>Полотенце 35х70 см. спанлейс розовый </t>
  </si>
  <si>
    <t>Полотенце 35х70 см. спанлейс чёрный </t>
  </si>
  <si>
    <t>Полотенце 35х70 см. спанлейс голубой</t>
  </si>
  <si>
    <t>Полотенце 35х70 см. ЛЮКС спанлейс белый</t>
  </si>
  <si>
    <t>55 г/м²</t>
  </si>
  <si>
    <t>Полотенце 35х70 см. ЛЮКС+ спанлейс белый (тисненый)</t>
  </si>
  <si>
    <t>60 г/м²</t>
  </si>
  <si>
    <t>02-977</t>
  </si>
  <si>
    <t>Полотенце 45х90 см. Комфорт спанлейс/Cotto белый</t>
  </si>
  <si>
    <t>50/600</t>
  </si>
  <si>
    <t>0-99</t>
  </si>
  <si>
    <t>Полотенце 45х90 см. спанлейс белый</t>
  </si>
  <si>
    <t>50/500</t>
  </si>
  <si>
    <t>Полотенце 45х90 см. СТАНДАРТ спанлейс белый</t>
  </si>
  <si>
    <t>Полотенце 45х90 см. СТАНДАРТ+ спанлейс белый (тисненый)</t>
  </si>
  <si>
    <t>Полотенце 45х90 см. спанлейс белый (тисненый)</t>
  </si>
  <si>
    <t>Полотенце 45х90 см. ЛЮКС+ спанлейс белый (тисненый) </t>
  </si>
  <si>
    <t>50/400</t>
  </si>
  <si>
    <t>Полотенца одноразовые (рулон)</t>
  </si>
  <si>
    <t>0-92</t>
  </si>
  <si>
    <t>100/800</t>
  </si>
  <si>
    <t>100/1200</t>
  </si>
  <si>
    <t>603-272</t>
  </si>
  <si>
    <t>80/960</t>
  </si>
  <si>
    <t>100/900</t>
  </si>
  <si>
    <t>100/600</t>
  </si>
  <si>
    <t xml:space="preserve">Полотенце 35х70 см. ЛЮКС+ спанлейс белый (тисненый) </t>
  </si>
  <si>
    <t>100/500</t>
  </si>
  <si>
    <t>603-271</t>
  </si>
  <si>
    <t>70/700</t>
  </si>
  <si>
    <t>100/400</t>
  </si>
  <si>
    <t>Полотенце 45х90 см. ЛЮКС спанлейс белый</t>
  </si>
  <si>
    <t>Полотенце 45х90 см. ЛЮКС+ спанлейс белый (тисненый)</t>
  </si>
  <si>
    <t>Салфетки одноразовые (пачка)</t>
  </si>
  <si>
    <t>603-853</t>
  </si>
  <si>
    <t>Салфетки 5х5 см. спанлейс белый СТЕРИЛЬНЫЕ</t>
  </si>
  <si>
    <t>603-854</t>
  </si>
  <si>
    <t>Салфетки 7х7 см. спанлейс белый СТЕРИЛЬНЫЕ</t>
  </si>
  <si>
    <t>Салфетки 5х5 см. спанлейс белый</t>
  </si>
  <si>
    <t>40 г/м² </t>
  </si>
  <si>
    <t>100/20000</t>
  </si>
  <si>
    <t>Салфетки 7х7 см. спанлейс белый</t>
  </si>
  <si>
    <t>100/7200</t>
  </si>
  <si>
    <t>ГПССBJ/1010/Б</t>
  </si>
  <si>
    <t>Салфетки 10х10 см. спанлейс белый "BEAJOY"</t>
  </si>
  <si>
    <t>ЭЛС</t>
  </si>
  <si>
    <t>100/10000</t>
  </si>
  <si>
    <t>00-355</t>
  </si>
  <si>
    <t>Салфетки 15х20 см. спанлейс белый</t>
  </si>
  <si>
    <t>100/1000</t>
  </si>
  <si>
    <t>601-539</t>
  </si>
  <si>
    <t>Салфетки 20х20 см. спанлейс/Cotto белый</t>
  </si>
  <si>
    <t>100/6000</t>
  </si>
  <si>
    <t>601-540</t>
  </si>
  <si>
    <t>Салфетки 20х30 см. спанлейс/Cotto белый</t>
  </si>
  <si>
    <t>100/4000</t>
  </si>
  <si>
    <t>Салфетки 20х20 см. спанлейс белый</t>
  </si>
  <si>
    <t>100/7000</t>
  </si>
  <si>
    <t>Салфетки 20х30 см. спанлейс белый</t>
  </si>
  <si>
    <t>100/3600</t>
  </si>
  <si>
    <t xml:space="preserve">Салфетки 30х30 см. спанлейс белый </t>
  </si>
  <si>
    <t>100/2400</t>
  </si>
  <si>
    <t>Салфетки 30х40 см. спанлейс белый</t>
  </si>
  <si>
    <t>100/1800</t>
  </si>
  <si>
    <t>Салфетки одноразовые (рулон)</t>
  </si>
  <si>
    <t>100/3700</t>
  </si>
  <si>
    <t xml:space="preserve">Салфетки 30х40 см. спанлейс белый </t>
  </si>
  <si>
    <t xml:space="preserve">Салфетки 20х20 см. спанлейс белый </t>
  </si>
  <si>
    <t>100/5500</t>
  </si>
  <si>
    <t>Простыни одноразовые из нетканного материала в сложении</t>
  </si>
  <si>
    <t>Простыни Эконом в сложении (поштучно)</t>
  </si>
  <si>
    <t>Простыня 70х80 см СМС белый (остатки)</t>
  </si>
  <si>
    <t>Инлаб</t>
  </si>
  <si>
    <t>12 г/м²</t>
  </si>
  <si>
    <t>Простыня 100х80 см СМС белый</t>
  </si>
  <si>
    <t>Простыня 200х70 см СМС белый</t>
  </si>
  <si>
    <t>20/400</t>
  </si>
  <si>
    <t>Простыня 200х80 см СМС белый</t>
  </si>
  <si>
    <t>02-892</t>
  </si>
  <si>
    <t>Ван Тач</t>
  </si>
  <si>
    <t>20/600</t>
  </si>
  <si>
    <t>02-904</t>
  </si>
  <si>
    <t>Простыня 200х80 см СМС голубой</t>
  </si>
  <si>
    <t>Простыня 200х90 см СМС белый</t>
  </si>
  <si>
    <t xml:space="preserve">Простыня 200х140 см СМС белый </t>
  </si>
  <si>
    <t>5/250</t>
  </si>
  <si>
    <t>Простыня 200х160 см СМС белый (остатки)</t>
  </si>
  <si>
    <t>Простыни Стандарт в сложении (поштучно)</t>
  </si>
  <si>
    <t>02-912</t>
  </si>
  <si>
    <t>15 г/м²</t>
  </si>
  <si>
    <t>02-921</t>
  </si>
  <si>
    <t>02-913</t>
  </si>
  <si>
    <t>Простыни Комфорт в сложении (поштучно)</t>
  </si>
  <si>
    <t>17 г/м²</t>
  </si>
  <si>
    <t>50/750</t>
  </si>
  <si>
    <t>18 г/м²</t>
  </si>
  <si>
    <t>10/500</t>
  </si>
  <si>
    <t>Простыня 200х70 см СМС голубой (остатки)</t>
  </si>
  <si>
    <t>Простыни Люкс в сложении (поштучно)</t>
  </si>
  <si>
    <t>Простыня 70х80 см СМС белый</t>
  </si>
  <si>
    <t>20 г/м²</t>
  </si>
  <si>
    <t>Простыня 80х80 см СМС голубой</t>
  </si>
  <si>
    <t>Простыня 200х140 см СМС белый</t>
  </si>
  <si>
    <t>Простыня 200х160 см СМС белый</t>
  </si>
  <si>
    <t>Салфетка 50х55 см СМС голубой</t>
  </si>
  <si>
    <t>25 г/м²</t>
  </si>
  <si>
    <t>Простыня 70х80 см СМС голубой</t>
  </si>
  <si>
    <t xml:space="preserve">Простыня 200х70 см СМС белый  </t>
  </si>
  <si>
    <t>Простыни Люкс спанбонд в сложении (поштучно)</t>
  </si>
  <si>
    <t>00-046</t>
  </si>
  <si>
    <t xml:space="preserve">Простыня Люкс 200х70см спанбонд белый </t>
  </si>
  <si>
    <t>30 г/м²</t>
  </si>
  <si>
    <t>10/100</t>
  </si>
  <si>
    <t>00-047</t>
  </si>
  <si>
    <t>Простыня Люкс 200х70см спанбонд голубой</t>
  </si>
  <si>
    <t>00-105</t>
  </si>
  <si>
    <t>Простыня Люкс 200х90см спанбонд белый</t>
  </si>
  <si>
    <t>00-120</t>
  </si>
  <si>
    <t>Простыня Люкс 200х90см спанбонд голубой</t>
  </si>
  <si>
    <t>Простыни Люкс в сложении ЦВЕТНЫЕ (поштучно)</t>
  </si>
  <si>
    <t>00-048</t>
  </si>
  <si>
    <t>Простыня Люкс 200х70 см спанбонд бордовый</t>
  </si>
  <si>
    <t>00-053</t>
  </si>
  <si>
    <t xml:space="preserve">Простыня Люкс 200х70 см спанбонд желтый </t>
  </si>
  <si>
    <t>00-056</t>
  </si>
  <si>
    <t>Простыня Люкс 200х70 см спанбонд зеленый</t>
  </si>
  <si>
    <t>00-059</t>
  </si>
  <si>
    <t>Простыня Люкс 200х70 см спанбонд оранжевый</t>
  </si>
  <si>
    <t>00-536</t>
  </si>
  <si>
    <t>Простыня Люкс 200х70 см спанбонд сиреневый</t>
  </si>
  <si>
    <t>603-129</t>
  </si>
  <si>
    <t xml:space="preserve">Простыня Люкс 200х70 см спанбонд черный </t>
  </si>
  <si>
    <t>603-927</t>
  </si>
  <si>
    <t xml:space="preserve">Простыня Люкс 200х70 см спанбонд салатовый </t>
  </si>
  <si>
    <t>00-506</t>
  </si>
  <si>
    <t xml:space="preserve">Простыня Люкс 200х70 см спанбонд розовый </t>
  </si>
  <si>
    <t>Простыни Премиум спанбонд в сложении (поштучно)</t>
  </si>
  <si>
    <t>Простыня 70х80 см СМС белый/голубой</t>
  </si>
  <si>
    <t>42 г/м²</t>
  </si>
  <si>
    <t>25/150</t>
  </si>
  <si>
    <t xml:space="preserve">Простыня 200х70 см СМС белый </t>
  </si>
  <si>
    <t>10/60</t>
  </si>
  <si>
    <t xml:space="preserve">Простыня 200х80 см СМС белый </t>
  </si>
  <si>
    <t>15/150</t>
  </si>
  <si>
    <t>5/45</t>
  </si>
  <si>
    <t>Простыни Премиум ламинированный спанбонд в сложении (поштучно)</t>
  </si>
  <si>
    <t>Салфетка 40х60 см ламинир. спанбонд белый</t>
  </si>
  <si>
    <t>35/3500</t>
  </si>
  <si>
    <t>Простыня 70х80 см ламинир. спанбонд белый</t>
  </si>
  <si>
    <t>50/1500</t>
  </si>
  <si>
    <t>Простыня 80х200 см ламинир. спанбонд белый</t>
  </si>
  <si>
    <t>10/350</t>
  </si>
  <si>
    <t>Простыни в РУЛОНЕ с перфорацией СМС 15 гр/кв.м (цвет: голубой / белый)</t>
  </si>
  <si>
    <t>цена за рулон</t>
  </si>
  <si>
    <t>Простыни медицинские одноразовые 70х80 см </t>
  </si>
  <si>
    <t>ПКФ Медкомплект</t>
  </si>
  <si>
    <t>200/1200</t>
  </si>
  <si>
    <t>Простыни медицинские одноразовые 70х200 см </t>
  </si>
  <si>
    <t>Простыни медицинские одноразовые 80х200 см </t>
  </si>
  <si>
    <t>Простыни в РУЛОНЕ с перфорацией СМС 17 гр/кв.м (цвет: голубой / белый)</t>
  </si>
  <si>
    <t>Простыни медицинские одноразовые 70х80 см</t>
  </si>
  <si>
    <t>Простыни медицинские одноразовые 200х70 см</t>
  </si>
  <si>
    <t>Простыни медицинские одноразовые 200х80 см </t>
  </si>
  <si>
    <t>Простыни в РУЛОНЕ с перфорацией СМС 18 гр/кв.м (цвет: голубой / белый)</t>
  </si>
  <si>
    <t>Простыни в РУЛОНЕ с перфорацией СМС 20 гр/кв.м (цвет: голубой / белый)</t>
  </si>
  <si>
    <t>Салфетки медицинские одноразовые 40х40 см. </t>
  </si>
  <si>
    <t>200/5000</t>
  </si>
  <si>
    <t>Салфетки медицинские одноразовые 40х60 см. </t>
  </si>
  <si>
    <t>200/2800</t>
  </si>
  <si>
    <t>Пеленки медицинские одноразовые 60х60 см. </t>
  </si>
  <si>
    <t>200/2000</t>
  </si>
  <si>
    <t>Простыни медицинские одноразовые 70х80 см. </t>
  </si>
  <si>
    <t>200/1600</t>
  </si>
  <si>
    <t>Простыни медицинские одноразовые 70х200 см. </t>
  </si>
  <si>
    <t>Простыни медицинские одноразовые 80х200 см. </t>
  </si>
  <si>
    <t>Простыни в РУЛОНЕ с перфорацией СМС 25 гр/кв.м (цвет: голубой / белый)</t>
  </si>
  <si>
    <t>Простыни медицинские одноразовые 70х80 см.</t>
  </si>
  <si>
    <t>200/1000</t>
  </si>
  <si>
    <t>Простыни в РУЛОНЕ с перфорацией СМС 42 гр/кв.м (цвет: голубой / белый)</t>
  </si>
  <si>
    <t>200/800</t>
  </si>
  <si>
    <t>100/300</t>
  </si>
  <si>
    <t>Простыни в РУЛОНЕ перфорацией СПАНБОНД ламинированный 40 гр/кв.м (цвет: голубой)</t>
  </si>
  <si>
    <t>Простыни медицинские одноразовые 70х200 см.</t>
  </si>
  <si>
    <t>Салфетки/простыни в РУЛОНЕ с перфорацией СПАНЛЕЙС  40 гр/кв.м </t>
  </si>
  <si>
    <t>Салфетки медицинские одноразовые  20х40 см. </t>
  </si>
  <si>
    <t>Салфетки медицинские одноразовые  40х40 см. </t>
  </si>
  <si>
    <t>100/2500</t>
  </si>
  <si>
    <t>Простыни медицинские одноразовые  70х80 см. </t>
  </si>
  <si>
    <t>100/3000</t>
  </si>
  <si>
    <t>Простыни бумажные/полиэтиленовые</t>
  </si>
  <si>
    <t>Простыни одноразовые н/ст. влагозащитные бумажно - п/эт 650х650 мм.</t>
  </si>
  <si>
    <t>ГК Пальма</t>
  </si>
  <si>
    <t>5/350</t>
  </si>
  <si>
    <t>05-21Б</t>
  </si>
  <si>
    <t>Простыни одноразовые стерильные влагозащитные бумажно - п/эт 650х650 мм.</t>
  </si>
  <si>
    <t>5/200</t>
  </si>
  <si>
    <t>Простыни одноразовые н/ст. влагозащитные бумажно - п/эт 650х1200 мм.</t>
  </si>
  <si>
    <t xml:space="preserve">Простыни одноразовые н/ст. влагозащитные бумажно - п/эт 650х2000 мм. </t>
  </si>
  <si>
    <t>5/125</t>
  </si>
  <si>
    <t>ЦП-20</t>
  </si>
  <si>
    <t>Простыни бумажные с перфорацией 2 слоя 50х50 см. "Lasla Рrofessional Comfort" (рулон: 100 м.)</t>
  </si>
  <si>
    <t>Добрый Моток</t>
  </si>
  <si>
    <t>Воротнички парикмахерские (пачка)</t>
  </si>
  <si>
    <t> ГПВСЛBJ/740/Б-100/40</t>
  </si>
  <si>
    <t>Воротнички 7х40 см. спанлейс белый "BEAJOY"</t>
  </si>
  <si>
    <t>ГПВСЛBJ/840/Б-100/30</t>
  </si>
  <si>
    <t>Воротнички 8х40 см. спанлейс белый "BEAJOY"</t>
  </si>
  <si>
    <t>MC-S840BL</t>
  </si>
  <si>
    <t>Воротнички 8х40 см. спанлейс черный "MEDICOSM"</t>
  </si>
  <si>
    <t>Висмед</t>
  </si>
  <si>
    <t>MC-S840PISI</t>
  </si>
  <si>
    <t>Воротнички 8х40 см. спанлейс розовый "MEDICOSM"</t>
  </si>
  <si>
    <t xml:space="preserve">Воротнички 8х40 см. спанлейс белый </t>
  </si>
  <si>
    <t>Воротнички 8х40 см. спанлейс голубой</t>
  </si>
  <si>
    <t>Воротнички 8х40 см. спанлейс чёрный</t>
  </si>
  <si>
    <t>100/8500</t>
  </si>
  <si>
    <t>Воротнички парикмахерские (рулон)</t>
  </si>
  <si>
    <t>Воротнички 8х40 см. спанлейс белый</t>
  </si>
  <si>
    <t>M1WT95320WH</t>
  </si>
  <si>
    <t>Воротнички бумажные белые (уп. 5 роликов) "Медикосм"  </t>
  </si>
  <si>
    <t>W1NR303931WH</t>
  </si>
  <si>
    <t>Воротнички бумажные белые (уп. 5 роликов) "SAFETY"</t>
  </si>
  <si>
    <t>M1NR99770WH</t>
  </si>
  <si>
    <t>Воротнички бумажные черные (уп. 5 роликов) "SAFETY"</t>
  </si>
  <si>
    <t>Коврики одноразовые, многоразовые</t>
  </si>
  <si>
    <t>01-020</t>
  </si>
  <si>
    <t>Коврики 40х40 см. СМС белый</t>
  </si>
  <si>
    <t>01-021</t>
  </si>
  <si>
    <t>Коврики 40х50 см. СМС белый</t>
  </si>
  <si>
    <t>03-434</t>
  </si>
  <si>
    <t>Коврики 40х50 см. спанбонд сиреневый</t>
  </si>
  <si>
    <t>03-435</t>
  </si>
  <si>
    <t>Коврики 40х50 см. спанбонд жёлтый</t>
  </si>
  <si>
    <t>03-437</t>
  </si>
  <si>
    <t>Коврики 40х50 см. спанбонд оранжевый</t>
  </si>
  <si>
    <t>03-438</t>
  </si>
  <si>
    <t>Коврики 40х50 см. спанбонд бордовый</t>
  </si>
  <si>
    <t>03-098</t>
  </si>
  <si>
    <t>Коврик 40х40 см. спанбонд Ламинированный</t>
  </si>
  <si>
    <t>00-256</t>
  </si>
  <si>
    <t>Коврики 45х60 см. СМС белый</t>
  </si>
  <si>
    <t>80 г/м²</t>
  </si>
  <si>
    <t>100/2000</t>
  </si>
  <si>
    <t>01-447</t>
  </si>
  <si>
    <t>Коврики 50х80 см. СМС белый</t>
  </si>
  <si>
    <t>00-386</t>
  </si>
  <si>
    <t>Коврик 45х45 см. спанлейс 3-слоя белый (в инд. упаковке)</t>
  </si>
  <si>
    <t>120 г/м²</t>
  </si>
  <si>
    <t>02-869</t>
  </si>
  <si>
    <t>Коврик махровый "Ножки" 50х70 см. белый</t>
  </si>
  <si>
    <t>420 г/м²</t>
  </si>
  <si>
    <t>Трусы одноразовые</t>
  </si>
  <si>
    <t>Трусы для индийского массажа спанлейс белый (поштучно)</t>
  </si>
  <si>
    <t>01-563</t>
  </si>
  <si>
    <t>Трусы бикини женские с рюшей спанбонд желтый (поштучно)</t>
  </si>
  <si>
    <t>10/250</t>
  </si>
  <si>
    <t>01-561</t>
  </si>
  <si>
    <t>Трусы бикини женские с рюшей спанбонд бордовые (поштучно) </t>
  </si>
  <si>
    <t>Трусы бикини женские с рюшей СМС оранжевые (поштучно) </t>
  </si>
  <si>
    <t>25/1000</t>
  </si>
  <si>
    <t>Трусы бикини женские р-р 44-48 спанбонд белый (поштучно)  </t>
  </si>
  <si>
    <t>Трусы бикини женские р-р 44-48 спанбонд голубой (поштучно)  </t>
  </si>
  <si>
    <t>Трусы бикини женские р-р 44-48 спанбонд чёрный (поштучно)  </t>
  </si>
  <si>
    <t>01-601</t>
  </si>
  <si>
    <t>Трусы бикини женские р-р 44-48 спанбонд белый (поштучно)</t>
  </si>
  <si>
    <t>25/625</t>
  </si>
  <si>
    <t>01-602</t>
  </si>
  <si>
    <t>Трусы бикини женские р-р 44-48 спанбонд голубой (поштучно)</t>
  </si>
  <si>
    <t>Трусы бикини женские р-р 50-54 спанбонд чёрный (поштучно)  </t>
  </si>
  <si>
    <t>00-848</t>
  </si>
  <si>
    <t>Трусы бикини женские р-р 50-54 спанбонд белый (поштучно)</t>
  </si>
  <si>
    <t>Трусы бикини женские р-р 54-58 спанбонд белый (поштучно)  </t>
  </si>
  <si>
    <t>Трусы бикини женские р-р 54-58 спанбонд голубой (поштучно)  </t>
  </si>
  <si>
    <t>Трусы бикини женские р-р 54-58 спанбонд черный (поштучно)  </t>
  </si>
  <si>
    <t>Трусы бикини женские р-р 54-58 спанлейс белый с цветными резинками (поштучно)</t>
  </si>
  <si>
    <t>00-849</t>
  </si>
  <si>
    <t>Трусы бикини женские р-р 54-58 спанбонд белый (поштучно)</t>
  </si>
  <si>
    <t>01-553</t>
  </si>
  <si>
    <t>Трусы бикини женские спанбонд бордовый (поштучно)</t>
  </si>
  <si>
    <t>01-552</t>
  </si>
  <si>
    <t>Трусы бикини женские спанбонд сиреневые (поштучно)</t>
  </si>
  <si>
    <t>01-551</t>
  </si>
  <si>
    <t>Трусы бикини женские спанбонд зеленый (поштучно)</t>
  </si>
  <si>
    <t>01-548</t>
  </si>
  <si>
    <t>Трусы бикини женские спанбонд розовые (поштучно)</t>
  </si>
  <si>
    <t>06-058</t>
  </si>
  <si>
    <t>Трусы бикини женские спанбонд синие (поштучно)</t>
  </si>
  <si>
    <t>01-555</t>
  </si>
  <si>
    <t>Трусы бикини женские спанбонд желтый (поштучно)</t>
  </si>
  <si>
    <t>01-554</t>
  </si>
  <si>
    <t>Трусы бикини женские спанбонд оранжевый (поштучно)</t>
  </si>
  <si>
    <t>603-122</t>
  </si>
  <si>
    <t>Трусы бикини женские спанбонд чёрный (поштучно)</t>
  </si>
  <si>
    <t>602-698</t>
  </si>
  <si>
    <t>Трусы бикини женские спанбонд шоколад (поштучно)</t>
  </si>
  <si>
    <t>00-198</t>
  </si>
  <si>
    <t>Трусы бикини женские спанлейс белый (поштучно)</t>
  </si>
  <si>
    <t>06-337</t>
  </si>
  <si>
    <t>Трусы женские танга р-р 44-46 спанлейс белый (поштучно)</t>
  </si>
  <si>
    <t>06-341</t>
  </si>
  <si>
    <t>Трусы женские танга р-р 44-46 спанлейс чёрный (поштучно)</t>
  </si>
  <si>
    <t>06-338</t>
  </si>
  <si>
    <t>Трусы женские танга р-р 48-50 спанлейс белый (поштучно)</t>
  </si>
  <si>
    <t>06-342</t>
  </si>
  <si>
    <t>Трусы женские танга р-р 48-50 спанлейс чёрный (поштучно)</t>
  </si>
  <si>
    <t>00-199</t>
  </si>
  <si>
    <t>Трусы бикини мужские спанбонд синие (поштучно)</t>
  </si>
  <si>
    <t>04-737</t>
  </si>
  <si>
    <t>Трусы бикини мужские спанбонд чёрные (поштучно)</t>
  </si>
  <si>
    <t>W1HY300882BK</t>
  </si>
  <si>
    <t>Трусы женские для процедур спанбонд черный "Safety" (поштучно)</t>
  </si>
  <si>
    <t>ВИСМЕД</t>
  </si>
  <si>
    <t>M1HY303255BD</t>
  </si>
  <si>
    <t>Трусы мужские для процедур спанбонд темно-синий "Safety" (поштучно)</t>
  </si>
  <si>
    <t>MMP100B/bag</t>
  </si>
  <si>
    <t>Трусы мужские для процедур спанбонд черный "Safety" (поштучно)</t>
  </si>
  <si>
    <t>00-200</t>
  </si>
  <si>
    <t>Трусы бикини мужские спанлейс белый (поштучно) </t>
  </si>
  <si>
    <t>25/500</t>
  </si>
  <si>
    <t>01-041</t>
  </si>
  <si>
    <t>Трусы мужские (плавки) спанбонд синий р-р 46-48 (поштучно)</t>
  </si>
  <si>
    <t>10/200</t>
  </si>
  <si>
    <t>01-042</t>
  </si>
  <si>
    <t>Трусы мужские (плавки) спанбонд синий р-р 50-52 (поштучно)</t>
  </si>
  <si>
    <t>04-155</t>
  </si>
  <si>
    <t>Трусы мужские (плавки) спанбонд чёрный р-р 50-52 (поштучно)</t>
  </si>
  <si>
    <t>01-068</t>
  </si>
  <si>
    <t>Трусы мужские (плавки) спанбонд синий р-р 56-58 (поштучно)</t>
  </si>
  <si>
    <t>00-201</t>
  </si>
  <si>
    <t>Трусы мужские (шорты) спанбонд синий (поштучно)</t>
  </si>
  <si>
    <t>10/150</t>
  </si>
  <si>
    <t>Топики одноразовые</t>
  </si>
  <si>
    <t>00-190</t>
  </si>
  <si>
    <t xml:space="preserve">Топик с закрытой спиной спанбонд белый </t>
  </si>
  <si>
    <t>02-967</t>
  </si>
  <si>
    <t>Топик с закрытой спиной спанбонд жёлтый</t>
  </si>
  <si>
    <t>03-484</t>
  </si>
  <si>
    <t>Топик с открытой спиной спанбонд белый</t>
  </si>
  <si>
    <t>10/300</t>
  </si>
  <si>
    <t>06-108</t>
  </si>
  <si>
    <t xml:space="preserve">Топик с открытой спиной спанбонд бордовый </t>
  </si>
  <si>
    <t>06-179</t>
  </si>
  <si>
    <t>Топик с открытой спиной спанбонд сиреневый</t>
  </si>
  <si>
    <t>600-909</t>
  </si>
  <si>
    <t>Топик с открытой спиной спанбонд бордовый</t>
  </si>
  <si>
    <t>04-146</t>
  </si>
  <si>
    <t xml:space="preserve">Топик с открытой спиной спанбонд жёлтый </t>
  </si>
  <si>
    <t>603-120</t>
  </si>
  <si>
    <t>Топик с открытой спиной спанбонд чёрный</t>
  </si>
  <si>
    <t>602-699</t>
  </si>
  <si>
    <t>Топик с открытой спиной спанбонд шоколад</t>
  </si>
  <si>
    <t>Халаты "Кимоно" одноразовые</t>
  </si>
  <si>
    <t>02-187</t>
  </si>
  <si>
    <t>Халат кимоно (люкс) без руковов СМС белый</t>
  </si>
  <si>
    <t>10/400</t>
  </si>
  <si>
    <t>02-188</t>
  </si>
  <si>
    <t>Халат кимоно (люкс) без руковов СМС голубой</t>
  </si>
  <si>
    <t>02-189</t>
  </si>
  <si>
    <t>Халат кимоно с рукавами (люкс) СМС белый</t>
  </si>
  <si>
    <t>02-190</t>
  </si>
  <si>
    <t xml:space="preserve">Халат кимоно с рукавами (люкс) СМС голубой </t>
  </si>
  <si>
    <t>01-603</t>
  </si>
  <si>
    <t xml:space="preserve">Халат "Кимоно" спанбонд белый </t>
  </si>
  <si>
    <t>01-564</t>
  </si>
  <si>
    <t>Халат "Кимоно" спанбонд голубой</t>
  </si>
  <si>
    <t>01-571</t>
  </si>
  <si>
    <t>Халат "Кимоно" спанбонд оранжевый</t>
  </si>
  <si>
    <t>01-572</t>
  </si>
  <si>
    <t>Халат "Кимоно" спанбонд бордовый</t>
  </si>
  <si>
    <t>01-567</t>
  </si>
  <si>
    <t>Халат "Кимоно" спанбонд розовый</t>
  </si>
  <si>
    <t>01-569</t>
  </si>
  <si>
    <t>Халат "Кимоно" спанбонд сиреневый</t>
  </si>
  <si>
    <t>01-568</t>
  </si>
  <si>
    <t xml:space="preserve">Халат "Кимоно" спанбонд желтый </t>
  </si>
  <si>
    <t xml:space="preserve">Халат "Кимоно" спанбонд голубой </t>
  </si>
  <si>
    <t xml:space="preserve">Халат "Кимоно" спанбонд чёрный </t>
  </si>
  <si>
    <t xml:space="preserve">Халат "Кимоно" спанбонд оранжевый </t>
  </si>
  <si>
    <t xml:space="preserve">Халат "Кимоно" р-р 52-54 спанлейс белый </t>
  </si>
  <si>
    <t>Халат "Кимоно" р-р 56-60 спанлейс белый</t>
  </si>
  <si>
    <t>Халат "Кимоно" спанлейс белый</t>
  </si>
  <si>
    <t>5/100</t>
  </si>
  <si>
    <t>Рубашки одноразовые</t>
  </si>
  <si>
    <t>01-013</t>
  </si>
  <si>
    <t>Рубашка без рукавов р-р ХL спанлейс белый</t>
  </si>
  <si>
    <t>25/375</t>
  </si>
  <si>
    <t>01-014</t>
  </si>
  <si>
    <t xml:space="preserve">Рубашка без рукавов р-р ХХL спанлейс белый </t>
  </si>
  <si>
    <t xml:space="preserve">Рубашка с рукавами р-р ХХL СМС белый </t>
  </si>
  <si>
    <t>Штаны одноразовые</t>
  </si>
  <si>
    <t xml:space="preserve">Штаны для прессотерапии р-р 46-48 спанбонд белый </t>
  </si>
  <si>
    <t>Штаны для прессотерапии р-р 50-52 спанбонд белый</t>
  </si>
  <si>
    <t>Штаны для прессотерапии р-р 52-54 спанбонд белый</t>
  </si>
  <si>
    <t>Штаны для прессотерапии р-р 54-56 спанбонд белый</t>
  </si>
  <si>
    <t>Штаны для прессотерапии р-р 58-60 спанбонд белый</t>
  </si>
  <si>
    <t>00-203</t>
  </si>
  <si>
    <t>04-096</t>
  </si>
  <si>
    <t>01-610</t>
  </si>
  <si>
    <r>
      <t xml:space="preserve">Штаны для прессотерапии р-р 58-60 спанбонд ламинированный белый </t>
    </r>
    <r>
      <rPr>
        <b/>
        <sz val="10"/>
        <color indexed="10"/>
        <rFont val="Arial"/>
        <family val="2"/>
        <charset val="204"/>
      </rPr>
      <t>(Остатки)</t>
    </r>
  </si>
  <si>
    <t>04-161</t>
  </si>
  <si>
    <t>Штаны для прессотерапии р-р 60-66 спанбонд белый</t>
  </si>
  <si>
    <t>Одежда процедурная, одноразовая</t>
  </si>
  <si>
    <t>цена за упаковку/рулон</t>
  </si>
  <si>
    <t>01-684</t>
  </si>
  <si>
    <t xml:space="preserve">Парео на резинке 150х80 см. спанбонд белый </t>
  </si>
  <si>
    <t>00-189</t>
  </si>
  <si>
    <t>Парео на резинке 150х80 см. спанлейс белый</t>
  </si>
  <si>
    <t>00-174</t>
  </si>
  <si>
    <t>Пелерина на завязках 70х70 см. спанбонд белый</t>
  </si>
  <si>
    <t>25/1250</t>
  </si>
  <si>
    <t xml:space="preserve">Пелерина 100х100 см. полиэтилен прозрачный, в рулоне с перфорацией </t>
  </si>
  <si>
    <t>13 г/м²</t>
  </si>
  <si>
    <t>01-681</t>
  </si>
  <si>
    <t>Пелерина R-39 см. см полиэтилен прозрачный</t>
  </si>
  <si>
    <t xml:space="preserve">Пеньюар на резинке SS голубой </t>
  </si>
  <si>
    <t xml:space="preserve">Пеньюар на резинке SS белый </t>
  </si>
  <si>
    <t xml:space="preserve">Пеньюар на резинке SS розовый </t>
  </si>
  <si>
    <t>01-656</t>
  </si>
  <si>
    <t>Пеньюар на резинке по декольте 140х75 см. спанбонд белый</t>
  </si>
  <si>
    <t>01-883</t>
  </si>
  <si>
    <t>Пеньюар 100х140 см. полиэтилен прозрачный</t>
  </si>
  <si>
    <t>01-878</t>
  </si>
  <si>
    <t>Пеньюар 100х160 см. полиэтилен прозрачный</t>
  </si>
  <si>
    <t xml:space="preserve">Пеньюар 100х140 см. полиэтилен прозрачный, в рулоне с перфорацией </t>
  </si>
  <si>
    <t xml:space="preserve">Пеньюар 100х140 см. полиэтилен голубой, в рулоне с перфорацией </t>
  </si>
  <si>
    <t xml:space="preserve">Пеньюар 100х140 см. полиэтилен розовый, в рулоне с перфорацией </t>
  </si>
  <si>
    <t xml:space="preserve">Пеньюар 100х160 см. полиэтилен прозрачный, в рулоне с перфорацией </t>
  </si>
  <si>
    <t>50/50</t>
  </si>
  <si>
    <t xml:space="preserve">Пеньюар 100х160 см. полиэтилен голубой, в рулоне с перфорацией </t>
  </si>
  <si>
    <t xml:space="preserve">Пеньюар 100х160 см. полиэтилен розовый, в рулоне с перфорацией </t>
  </si>
  <si>
    <t>Тапочки одноразовые</t>
  </si>
  <si>
    <t>цена за пару</t>
  </si>
  <si>
    <t>Тапочки одноразовые "Эконом" открытый мыс спанбонд белый р-р: 38-42</t>
  </si>
  <si>
    <t>ОМИ-КО</t>
  </si>
  <si>
    <t>1/600</t>
  </si>
  <si>
    <t>ТКС-1</t>
  </si>
  <si>
    <t>Тапочки одноразовые "Стандарт" открытый мыс белые р-р: 40-42</t>
  </si>
  <si>
    <t>1/500</t>
  </si>
  <si>
    <t>ТКС-2</t>
  </si>
  <si>
    <t>Тапочки одноразовые "Стандарт" закрытый мыс белые р-р: 40-42</t>
  </si>
  <si>
    <t>Тапочки прошивные "Стандарт" открытый мыс спанбонд белый р-р: 38-42 </t>
  </si>
  <si>
    <t>Тапочки прошивные "Стандарт" открытый мыс спанбонд синий р-р: 38-42 </t>
  </si>
  <si>
    <t>Тапочки прошивные "Стандарт" закрытый мыс спанбонд белый р-р: 38-42 </t>
  </si>
  <si>
    <t>Тапочки прошивные "Стандарт" закрытый мыс спанбонд синий р-р: 38-42 </t>
  </si>
  <si>
    <t>Тапочки одноразовые "Универсал Плюс" открытый мыс спанбонд белый р-р: 38-42 </t>
  </si>
  <si>
    <t>528с</t>
  </si>
  <si>
    <t>Тапочки одноразовые "Универсал Плюс" открытый мыс спанбонд синий  р-р: 38-42</t>
  </si>
  <si>
    <t>Тапочки одноразовые "Универсал" открытый мыс (бейка) спанбонд белый р-р: 38-42</t>
  </si>
  <si>
    <t>СС-1</t>
  </si>
  <si>
    <t>Тапочки одноразовые "Универсал" открытый мыс синие р-р: 40-42 </t>
  </si>
  <si>
    <t>1/200</t>
  </si>
  <si>
    <t>Тапочки одноразовые "Универсал" открытый мыс белые р-р: 40-42 </t>
  </si>
  <si>
    <t>ТСС2-О</t>
  </si>
  <si>
    <t>Тапочки одноразовые "Универсал" открытый мыс синие р-р: 40-42</t>
  </si>
  <si>
    <t>АСТИЛЬПРО</t>
  </si>
  <si>
    <t>1/250</t>
  </si>
  <si>
    <t>Тапочки одноразовые "Универсал" открытый мыс белые р-р: 40-42</t>
  </si>
  <si>
    <t>Тапочки одноразовые для душа "Водолей" прозрачный мыс р-р: 38-42 </t>
  </si>
  <si>
    <t>ТД-2</t>
  </si>
  <si>
    <t>ТД-3</t>
  </si>
  <si>
    <t>Тапочки одноразовые махровые "Оптима" открытый мыс белые р-р: 38-42</t>
  </si>
  <si>
    <t>1/400</t>
  </si>
  <si>
    <t>z521</t>
  </si>
  <si>
    <t>Тапочки одноразовые махровые "Оптима" закрытый мыс белые р-р: 38-42</t>
  </si>
  <si>
    <t>М3-2/МП2-2</t>
  </si>
  <si>
    <t>Тапочки одноразовые махровые "Бизнесс" закрытый мыс белые р-р: 40-42</t>
  </si>
  <si>
    <t>1/150</t>
  </si>
  <si>
    <t>Головные уборы, одноразовые</t>
  </si>
  <si>
    <t>06-407</t>
  </si>
  <si>
    <t>Повязка для волос махровая на липучке (цвет: белый)</t>
  </si>
  <si>
    <t>380 г/м²</t>
  </si>
  <si>
    <t>1/100</t>
  </si>
  <si>
    <t>00-218</t>
  </si>
  <si>
    <t>Повязка для волос махровая на липучке (цвет: розовый, сиреневый, желтый, голубой)</t>
  </si>
  <si>
    <t>00-981</t>
  </si>
  <si>
    <t>Фиксатор для волос с двумя резинками спанбонд белый</t>
  </si>
  <si>
    <t>00-982</t>
  </si>
  <si>
    <t>Фиксатор для волос с двумя резинками спанлейс</t>
  </si>
  <si>
    <t>ПДШ-Эл/бел</t>
  </si>
  <si>
    <t>Подшлемник одноразовый Балаклава "EleGreen" спанбонд белый</t>
  </si>
  <si>
    <t>10/4000.</t>
  </si>
  <si>
    <t>01-925</t>
  </si>
  <si>
    <t>Косынка "Люкс" полиэтилен прозрачный (в коробке, поштучной укладки)</t>
  </si>
  <si>
    <t>10 г/м²</t>
  </si>
  <si>
    <t>Шапочка - "Шарлотта" (цвет: белый, голубой)</t>
  </si>
  <si>
    <t>Шапочка гофрированная Шарлотта (цвет: розовый)</t>
  </si>
  <si>
    <t>W2UP305275BK</t>
  </si>
  <si>
    <t>Шапочка гофрированная Шарлотта черная (цвет: чёрный) </t>
  </si>
  <si>
    <t>Шар-10/1р-Ф</t>
  </si>
  <si>
    <t>Шапочка гофрированная Шарлотта (цвет: фиолетовый) </t>
  </si>
  <si>
    <t>MCCNB</t>
  </si>
  <si>
    <t>Шапочка "Берет-сетка" Safety нейлоновая (цвет: чёрный) "MEDICOSM"</t>
  </si>
  <si>
    <t>MC-SС235-TR</t>
  </si>
  <si>
    <t>Шапочка для душа одноразовая полиэтилен прозрачный "MEDICOSM"</t>
  </si>
  <si>
    <t>MC-SС235-BL </t>
  </si>
  <si>
    <t>Шапочка для душа одноразовая полиэтилен голубой "MEDICOSM"</t>
  </si>
  <si>
    <t>MC-SС235-PI </t>
  </si>
  <si>
    <t>Шапочка для душа одноразовая полиэтилен розовый "MEDICOSM"</t>
  </si>
  <si>
    <t>MC-21543-SC53</t>
  </si>
  <si>
    <t>Шапочка для душа одноразовая полиэтилен ярко-розовый "MEDICOSM"</t>
  </si>
  <si>
    <t>Для косметологии</t>
  </si>
  <si>
    <t>W2AM99982TR</t>
  </si>
  <si>
    <t>Простыни для обертывания 160х200 см. полиэтилен "MEDICOSM"</t>
  </si>
  <si>
    <t>20/300</t>
  </si>
  <si>
    <t>Простыни для обертывания 160х200 см. полиэтилен</t>
  </si>
  <si>
    <t>ПРОБ-20</t>
  </si>
  <si>
    <t>Простыни для обертывания "Люкс" 160х200 см. полиэтилен "EleGreen"</t>
  </si>
  <si>
    <t>20/100</t>
  </si>
  <si>
    <t>Простыни для обертывания 180х200 см. полиэтилен</t>
  </si>
  <si>
    <t>W2AM99983TR</t>
  </si>
  <si>
    <t>Простыни для обертывания 180х200 см. полиэтилен "MEDICOSM"</t>
  </si>
  <si>
    <t>20/200</t>
  </si>
  <si>
    <t xml:space="preserve">Простыни для обертывания 180х200 см. полиэтилен </t>
  </si>
  <si>
    <t xml:space="preserve">Простыни для обертывания 200х200 см. полиэтилен </t>
  </si>
  <si>
    <t>Простыни для обертывания 200х200 см. полиэтилен</t>
  </si>
  <si>
    <t>01-986</t>
  </si>
  <si>
    <t xml:space="preserve">Пленка-стрейч для обертывания 30см.х200м. полиэтилен </t>
  </si>
  <si>
    <t>ЭМК-Б/20</t>
  </si>
  <si>
    <t>Маска косметологическая одноразовая спанлейс белый</t>
  </si>
  <si>
    <t>20/1000</t>
  </si>
  <si>
    <t>00-237</t>
  </si>
  <si>
    <t xml:space="preserve">Маска косметологическая без воротника спанлейс белый </t>
  </si>
  <si>
    <t>25/1500</t>
  </si>
  <si>
    <t>05-754</t>
  </si>
  <si>
    <t xml:space="preserve">Маска косметологическая без воротника спанлейс чёрный </t>
  </si>
  <si>
    <t>МКВJПНД</t>
  </si>
  <si>
    <t>Маска косметологическая полиэтилен прозрачный </t>
  </si>
  <si>
    <t>00-239</t>
  </si>
  <si>
    <t>Маска косметологическая полиэтилен прозрачный</t>
  </si>
  <si>
    <t>02-052</t>
  </si>
  <si>
    <t>Спонжы круглые D-7,5 см целлюлоза пористая структура</t>
  </si>
  <si>
    <t>3/120</t>
  </si>
  <si>
    <t>Спонжы круглые D-7,5 см целлюлоза цветные</t>
  </si>
  <si>
    <t>01-390</t>
  </si>
  <si>
    <t>Патчи под глаза мягкие непромокаемые ламинированный спанлейс белый</t>
  </si>
  <si>
    <t>100/700</t>
  </si>
  <si>
    <t>00-962</t>
  </si>
  <si>
    <t xml:space="preserve">Наклейка под глаза для наращивания ресниц фольга </t>
  </si>
  <si>
    <t>16 мкр.</t>
  </si>
  <si>
    <t>M1NR99610PU</t>
  </si>
  <si>
    <t>Микробраши одноразовые косметические, фиолетовые (в банке)</t>
  </si>
  <si>
    <t>M1NR99611GG</t>
  </si>
  <si>
    <t>Микробраши одноразовые косметические, зелёные (в банке)</t>
  </si>
  <si>
    <t>M1NR99612DB</t>
  </si>
  <si>
    <t>Микробраши одноразовые косметические, синие (в банке)</t>
  </si>
  <si>
    <t>Валик процедурный 100х300 мм.</t>
  </si>
  <si>
    <t>Валик процедурный 150х500 мм.</t>
  </si>
  <si>
    <t>00-804</t>
  </si>
  <si>
    <t xml:space="preserve">Варежки для парафинотерапии утолщённые 3-х слойные спанлейс белый </t>
  </si>
  <si>
    <t>00-261</t>
  </si>
  <si>
    <t xml:space="preserve">Пакеты полиэтиленовые для парафинотерапии 25х40 см. </t>
  </si>
  <si>
    <t>Пакеты полиэтиленовые для парафинотерапии 24х40 см. (рулон)</t>
  </si>
  <si>
    <t>Салфетки косметические</t>
  </si>
  <si>
    <t>Влажные салфетки для снятия макияжа 135х130 мм. (в инд. упаковке)</t>
  </si>
  <si>
    <t>Ас-Фарм</t>
  </si>
  <si>
    <t>Салфетки бумажные вытяжные 200х200 мм. "Proff Comfort" белые двухслойные</t>
  </si>
  <si>
    <t>Столичная Бумага</t>
  </si>
  <si>
    <t>100/3500</t>
  </si>
  <si>
    <t>00-274</t>
  </si>
  <si>
    <t xml:space="preserve">Салфетки бумажные вытяжные 210х195 мм "Чистовье" белые двухслойные </t>
  </si>
  <si>
    <t>100/1600</t>
  </si>
  <si>
    <t>01-608</t>
  </si>
  <si>
    <t xml:space="preserve">Салфетка для массажного кресла с отверстием 40х40 см. СМС белый </t>
  </si>
  <si>
    <t>50/5000</t>
  </si>
  <si>
    <t>01-470</t>
  </si>
  <si>
    <t xml:space="preserve">Салфетка для массажного кресла с отверстием 30х40 см. спанлейс белый </t>
  </si>
  <si>
    <t>50/2500</t>
  </si>
  <si>
    <t>Ватная продукция</t>
  </si>
  <si>
    <t xml:space="preserve">Ватные палочки (полиэтиленовый пакет) </t>
  </si>
  <si>
    <t>Емельянъ Савостинъ</t>
  </si>
  <si>
    <t>100/13000</t>
  </si>
  <si>
    <t>200/14000</t>
  </si>
  <si>
    <t>Ватные палочки (пластиковый стакан)</t>
  </si>
  <si>
    <t>100/6400</t>
  </si>
  <si>
    <t>Подушечки (диски) из ваты ПАФФЫ 7,5х5,0см (в коробке)</t>
  </si>
  <si>
    <t>120/1920</t>
  </si>
  <si>
    <t xml:space="preserve">Ватные диски круглые </t>
  </si>
  <si>
    <t>80/2800</t>
  </si>
  <si>
    <t>120/2880</t>
  </si>
  <si>
    <t>Ватные шарики СТЕРИЛЬНЫЕ для станций</t>
  </si>
  <si>
    <t xml:space="preserve">Ватные шарики СТЕРИЛЬНЫЕ для станций </t>
  </si>
  <si>
    <t>20/2400</t>
  </si>
  <si>
    <t>Для парикмахерских</t>
  </si>
  <si>
    <t>цена за шт.</t>
  </si>
  <si>
    <t>Фольга парикмахерская (рулон 50 м.)</t>
  </si>
  <si>
    <t>Фольга парикмахерская (рулон 100 м.)</t>
  </si>
  <si>
    <t>Фольга парикмахерская (рулон 250 м.)</t>
  </si>
  <si>
    <t>ФЛГ-BJ-18/100</t>
  </si>
  <si>
    <t>Фольга парикмахерская "BEAJOY" Premium (рулон 50 м.)</t>
  </si>
  <si>
    <t>18 мкр.</t>
  </si>
  <si>
    <t>Фольга парикмахерская "BEAJOY" Premium (рулон 100 м.)</t>
  </si>
  <si>
    <t>Фольга парикмахерская "White line" Premium (рулон 250 м.)</t>
  </si>
  <si>
    <t>Для маникюра и педикюра</t>
  </si>
  <si>
    <t>Покрытия для ногтей т.м. UNO</t>
  </si>
  <si>
    <t>UBGCL15</t>
  </si>
  <si>
    <t>Базовое покрытие под гель-лак Classic</t>
  </si>
  <si>
    <t>UNO</t>
  </si>
  <si>
    <t>15 г.</t>
  </si>
  <si>
    <t>  1/6</t>
  </si>
  <si>
    <t>UBGRU16</t>
  </si>
  <si>
    <t>Базовое покрытие под гель-лак Rubber</t>
  </si>
  <si>
    <t>16 г.</t>
  </si>
  <si>
    <t>UBGRU30</t>
  </si>
  <si>
    <t>30 г.</t>
  </si>
  <si>
    <t>UBGST16</t>
  </si>
  <si>
    <t>Базовое покрытие под гель-лак Strong</t>
  </si>
  <si>
    <t>UBGRCAL</t>
  </si>
  <si>
    <r>
      <t>Гель-лак базовый UNO Rubber Color Base Gel, Almond </t>
    </r>
    <r>
      <rPr>
        <sz val="8"/>
        <color rgb="FFFF0000"/>
        <rFont val="Arial"/>
        <family val="2"/>
        <charset val="204"/>
      </rPr>
      <t>      </t>
    </r>
  </si>
  <si>
    <t>12 г.</t>
  </si>
  <si>
    <t>UBGRCCA</t>
  </si>
  <si>
    <t>Гель-лак базовый UNO Rubber Color Base Gel, Caramel </t>
  </si>
  <si>
    <t>UBGRCGP</t>
  </si>
  <si>
    <t>Гель-лак базовый UNO Rubber Color Base Gel, Glam Pink </t>
  </si>
  <si>
    <t>UBGRCIP</t>
  </si>
  <si>
    <t>Гель-лак базовый UNO Rubber Color Base Gel, Ice Pink </t>
  </si>
  <si>
    <t>UBGRCMW</t>
  </si>
  <si>
    <t>Гель-лак базовый UNO Rubber Color Base Gel, Milky Way </t>
  </si>
  <si>
    <t>UBGRCPE</t>
  </si>
  <si>
    <t>Гель-лак базовый UNO Rubber Color Base Gel, Peony </t>
  </si>
  <si>
    <t>UBGRCPO</t>
  </si>
  <si>
    <t>Гель-лак базовый UNO Rubber Color Base Gel, Powder </t>
  </si>
  <si>
    <t>UBGRCSW</t>
  </si>
  <si>
    <t>Гель-лак базовый UNO Rubber Color Base Gel, Sweet Wish </t>
  </si>
  <si>
    <t>UTGDS16</t>
  </si>
  <si>
    <t>Верхнее покрытие для гель-лака Diamond Shield без липкого слоя</t>
  </si>
  <si>
    <t>UTGSS16</t>
  </si>
  <si>
    <t>Верхнее покрытие для гель-лака Супер блеск Super Shine без липкого слоя</t>
  </si>
  <si>
    <t>UTGMT16</t>
  </si>
  <si>
    <t>Верхнее покрытие для гель-лака Matte с бархатным эффектом</t>
  </si>
  <si>
    <t>Аппараты для маникюра и педикюра</t>
  </si>
  <si>
    <t>Аппарат для маникюра Strong 210/105L (без педали)</t>
  </si>
  <si>
    <t>SAESHIN</t>
  </si>
  <si>
    <t>Наконечник для аппарата Strong 105L</t>
  </si>
  <si>
    <t>MS4WW</t>
  </si>
  <si>
    <t>Мощный настольный пылесос MAX Storm 4 белый c подушкой</t>
  </si>
  <si>
    <t>Макс</t>
  </si>
  <si>
    <t>MS4W0</t>
  </si>
  <si>
    <t>Мощный настольный пылесос MAX Storm 4 белый БЕЗ подушки</t>
  </si>
  <si>
    <t>MS3PW</t>
  </si>
  <si>
    <t>Мощный педикюрный пылесос MAX Storm III</t>
  </si>
  <si>
    <t>MU7WW</t>
  </si>
  <si>
    <t>Супер мощный настольный пылесос MAX Ultimate 7 белый с подушкой</t>
  </si>
  <si>
    <t>MU7W0</t>
  </si>
  <si>
    <t>Супер мощный настольный пылесос MAX Ultimate 7 белый БЕЗ подушки</t>
  </si>
  <si>
    <t>MU3PW</t>
  </si>
  <si>
    <t>Супер мощный педикюрный пылесос MAX Ultimate III</t>
  </si>
  <si>
    <t>Расходные материалы для маникюра и педикюра</t>
  </si>
  <si>
    <t>Палочка для маникюра апельсиновое дерево (3,8 х 115 мм.)</t>
  </si>
  <si>
    <t>100/12000</t>
  </si>
  <si>
    <t>Пилки одноразовые "Овал" основа дерево, тонкая подложка (цвет: серый)</t>
  </si>
  <si>
    <t>100/180 грит</t>
  </si>
  <si>
    <t>25/2500</t>
  </si>
  <si>
    <t>Пилки одноразовые "Овал" основа пластик, толстая подложка (цвет: серый)</t>
  </si>
  <si>
    <t>25/100</t>
  </si>
  <si>
    <t>180/240 грит</t>
  </si>
  <si>
    <t>Пилки одноразовые "Овал" основа дерево, тонкая подложка (цвет: белый)</t>
  </si>
  <si>
    <t>Пилки одноразовые "Овал" основа пластик, толстая подложка (цвет: белый)</t>
  </si>
  <si>
    <t>Пилка-основа для ногтей металлическая "Лодочка"</t>
  </si>
  <si>
    <t>16,2 см.</t>
  </si>
  <si>
    <t>Пилка-основа для ногтей металлическая "Овал"</t>
  </si>
  <si>
    <t>16 см.</t>
  </si>
  <si>
    <t>Сменные файлы для пилки "Лодочка" (цвет: чёрный)</t>
  </si>
  <si>
    <t>180 грит</t>
  </si>
  <si>
    <t>30/1500</t>
  </si>
  <si>
    <t>Сменные файлы для пилки "Лодочка" мягкая подложка (цвет: чёрный)</t>
  </si>
  <si>
    <t>30/1200</t>
  </si>
  <si>
    <t>240 грит</t>
  </si>
  <si>
    <t>Сменные файлы для пилки "Овал" (цвет: чёрный)</t>
  </si>
  <si>
    <t>Сменные файлы для пилки "Овал" мягкая подложка (цвет: чёрный)</t>
  </si>
  <si>
    <t>Салфетки безворсовые для маникюрных работ 6х4 см. (цвет: белый)</t>
  </si>
  <si>
    <t>60 г/ м²</t>
  </si>
  <si>
    <t>600/19200</t>
  </si>
  <si>
    <t>400/16000</t>
  </si>
  <si>
    <t>Салфетки безворсовые для маникюрных работ 6х4 см. (цвет: жёлтый)</t>
  </si>
  <si>
    <t>Салфетки безворсовые для маникюрных работ 6х4 см. (цвет: зелёный)</t>
  </si>
  <si>
    <t>Салфетки безворсовые для маникюрных работ 6х4 см. (цвет: оранжевый)</t>
  </si>
  <si>
    <t>Салфетки безворсовые для маникюрных работ 6х4 см. (цвет: розовый)</t>
  </si>
  <si>
    <t>10 MC-20104-LFW55F </t>
  </si>
  <si>
    <t>Салфетка безворсовая для маникюрных работ 5х5 см. "Safety" перфорация "Цветок" (цвет: белый)</t>
  </si>
  <si>
    <t>30 г/ м²</t>
  </si>
  <si>
    <t>240/12000</t>
  </si>
  <si>
    <t>Салфетки двухслойные (бумага + полиэтилен) 33х44,5 см. (цвет: в ассортименте)</t>
  </si>
  <si>
    <t>Рускрафт</t>
  </si>
  <si>
    <t>MC-19653-PP5070</t>
  </si>
  <si>
    <t>Пакеты полиэтиленовые для педикюрных ванн 50х70 см. "MEDICOSM"</t>
  </si>
  <si>
    <t>10 г/ м²</t>
  </si>
  <si>
    <t>100/1500</t>
  </si>
  <si>
    <t>ГППпBJ/Б-50/500</t>
  </si>
  <si>
    <t>Пакеты полиэтиленовые для педикюрных ванн 50х70 см. "BEAJOY"</t>
  </si>
  <si>
    <t>Разделители для пальцев пенополиэтилен</t>
  </si>
  <si>
    <t>8 мм.</t>
  </si>
  <si>
    <t>50/3000</t>
  </si>
  <si>
    <t>Разделители для пальцев пенополиэтилен MINT бирюзовые</t>
  </si>
  <si>
    <t>50/2200</t>
  </si>
  <si>
    <t>Разделители для пальцев пенополиэтилен LOVE розовые</t>
  </si>
  <si>
    <t>00-510</t>
  </si>
  <si>
    <t>Комплект для педикюра №1 (смешанный)</t>
  </si>
  <si>
    <t>  1/50</t>
  </si>
  <si>
    <t>00-750</t>
  </si>
  <si>
    <t>Комплект для педикюра №3 (классический)</t>
  </si>
  <si>
    <t>00-803</t>
  </si>
  <si>
    <t>Комплект для педикюра № 4 (аппаратный) </t>
  </si>
  <si>
    <t>Косметические средства до и после маникюра</t>
  </si>
  <si>
    <t>Масло д/кутикулы Календула и Чайное дерево</t>
  </si>
  <si>
    <t>ЛЕККЕР</t>
  </si>
  <si>
    <t>  1/15</t>
  </si>
  <si>
    <t>Масло д/кутикулы Иланг-иланг </t>
  </si>
  <si>
    <t>Масло д/кутикулы Лайм</t>
  </si>
  <si>
    <t>Для солярия</t>
  </si>
  <si>
    <t>Бронзатор для загара Jungle Fruit</t>
  </si>
  <si>
    <t>Soleo</t>
  </si>
  <si>
    <t>15 мл.</t>
  </si>
  <si>
    <t>Крем ультра-ускоритель для загара Hello sun</t>
  </si>
  <si>
    <t>Тёмный Крем-бронзатор для загара Sunset time</t>
  </si>
  <si>
    <t>Ускоритель загара Sandy Candy</t>
  </si>
  <si>
    <t>Ускоритель загара Tingle Bell</t>
  </si>
  <si>
    <t>03-401</t>
  </si>
  <si>
    <t>Стикини для защиты груди и родинок в солярии фольга (цвет: золото)</t>
  </si>
  <si>
    <t>Комплект для солярия №1 Мужской</t>
  </si>
  <si>
    <t>00-509</t>
  </si>
  <si>
    <t>Комплект для солярия №1 Женский</t>
  </si>
  <si>
    <t>Для депиляции</t>
  </si>
  <si>
    <t>МС-19-126-SD720</t>
  </si>
  <si>
    <t>Полоски для депиляции 7х20 см. полиэстер "Safety"</t>
  </si>
  <si>
    <t>Серия ITALWAX</t>
  </si>
  <si>
    <t xml:space="preserve">Полоски для депиляции 7х20 см. </t>
  </si>
  <si>
    <t>ITALWAX</t>
  </si>
  <si>
    <t xml:space="preserve">Полоски для депиляции 7х20 см. Люкс </t>
  </si>
  <si>
    <t xml:space="preserve">Полоски для депиляции 7х20 см. розовая </t>
  </si>
  <si>
    <t xml:space="preserve">Полоски для депиляции 7х20 см. чёрная </t>
  </si>
  <si>
    <t>Ролик для депиляции 7х100 м.</t>
  </si>
  <si>
    <t>Ролик для депиляции 7х100 м. розовый</t>
  </si>
  <si>
    <t>Ролик для депиляции 7х100 м. чёрный</t>
  </si>
  <si>
    <t>Ролик для депиляции 7х50 м.</t>
  </si>
  <si>
    <t>Ролик для депиляции 7х50 м. чёрный</t>
  </si>
  <si>
    <t>Ролик для депиляции 7х50 м. розовый</t>
  </si>
  <si>
    <t>Шпатели деревянные «Большие»: 2,5х20,5 см</t>
  </si>
  <si>
    <t>Шпатели деревянные «Малые»: 0,6х14 см</t>
  </si>
  <si>
    <t>Шпатели деревянные «Мини»: 0,5х8,8 см</t>
  </si>
  <si>
    <t xml:space="preserve">Шпатели деревянные «Норма»: 1,6х15 см </t>
  </si>
  <si>
    <t xml:space="preserve">Шпатели деревянные «Средние»: 1,0х11,4 см </t>
  </si>
  <si>
    <t>1/00</t>
  </si>
  <si>
    <t>Шпатели деревянные «Стандарт»: 1,4х14 см</t>
  </si>
  <si>
    <t>Шпатель металлический</t>
  </si>
  <si>
    <t>Подставка пластиковая для косметических шпателей</t>
  </si>
  <si>
    <t>Электронагреватель для 1-го картриджа с окошком "Shape"</t>
  </si>
  <si>
    <t>Контейнер для разогрева воска с крышкой 400 мл.</t>
  </si>
  <si>
    <t>Фартук косметолога бордовый</t>
  </si>
  <si>
    <t>Фартук косметолога коричневый</t>
  </si>
  <si>
    <t>Фартук косметолога тёмно-серый</t>
  </si>
  <si>
    <t>Фартук косметолога фиолетовый</t>
  </si>
  <si>
    <t>Фартук косметолога чёрный</t>
  </si>
  <si>
    <t>Сумка для косметолога</t>
  </si>
  <si>
    <t>Воски для депиляции Depilflax (Испания)</t>
  </si>
  <si>
    <t>Кол-во в первичной упаковке</t>
  </si>
  <si>
    <t>Кол-во в трансп. Упаковке</t>
  </si>
  <si>
    <t>Цена с НДС </t>
  </si>
  <si>
    <t>00-744</t>
  </si>
  <si>
    <t>Воск натуральный Азулен широкий ролик кассета</t>
  </si>
  <si>
    <t>Depilflax</t>
  </si>
  <si>
    <t>штучно</t>
  </si>
  <si>
    <t>00-294</t>
  </si>
  <si>
    <t>Воск натуральный Винный широкий ролик кассета</t>
  </si>
  <si>
    <t>00-295</t>
  </si>
  <si>
    <t>Воск натуральный Жёлтый широкий ролик кассета</t>
  </si>
  <si>
    <t>02-880</t>
  </si>
  <si>
    <t>Воск натуральный Золотой широкий ролик кассета</t>
  </si>
  <si>
    <t>06-273</t>
  </si>
  <si>
    <t>Воск натуральный Календула широкий ролик кассета</t>
  </si>
  <si>
    <t>00-310</t>
  </si>
  <si>
    <t>Воск натуральный Морковный широкий ролик кассета</t>
  </si>
  <si>
    <t>00-309</t>
  </si>
  <si>
    <t>Воск натуральный Оливковый широкий ролик кассета</t>
  </si>
  <si>
    <t>00-308</t>
  </si>
  <si>
    <t>Воск натуральный Шоколадный широкий ролик кассета</t>
  </si>
  <si>
    <t>00-299</t>
  </si>
  <si>
    <t>Воск натуральный Азулен узкий ролик кассета</t>
  </si>
  <si>
    <t>03-417</t>
  </si>
  <si>
    <t>Воск натуральный Арбуз широкий ролик кассета</t>
  </si>
  <si>
    <t>02-225</t>
  </si>
  <si>
    <t>Воск натуральный Лесная ягода широкий ролик кассета</t>
  </si>
  <si>
    <t>00-296</t>
  </si>
  <si>
    <t>Воск натуральный Морские водоросли широкий ролик кассета</t>
  </si>
  <si>
    <t>02-224</t>
  </si>
  <si>
    <t>Воск натуральный Алое вера широкий ролик кассета</t>
  </si>
  <si>
    <t>03-898</t>
  </si>
  <si>
    <t>Воск натуральный Аргана широкий ролик кассета</t>
  </si>
  <si>
    <t>04-116</t>
  </si>
  <si>
    <t>Воск натуральный Клубничный широкий ролик кассета</t>
  </si>
  <si>
    <t>03-899</t>
  </si>
  <si>
    <t>Воск натуральный Капучино широкий ролик кассета</t>
  </si>
  <si>
    <t>02-226</t>
  </si>
  <si>
    <t>Воск натуральный Манго широкий ролик кассета</t>
  </si>
  <si>
    <t>00-297</t>
  </si>
  <si>
    <t>Воск натуральный Роза широкий ролик кассета</t>
  </si>
  <si>
    <t>00-300</t>
  </si>
  <si>
    <t>Воск натуральный Слоновая кость широкий ролик кассета</t>
  </si>
  <si>
    <t>03-903</t>
  </si>
  <si>
    <t>Воск натуральный Хлопок широкий ролик кассета</t>
  </si>
  <si>
    <t>00-682</t>
  </si>
  <si>
    <t>Воск горячий Азулен в брикетах, 1 кг.</t>
  </si>
  <si>
    <t>00-302</t>
  </si>
  <si>
    <t>Воск горячий Винный в брикетах, 1 кг.</t>
  </si>
  <si>
    <t>00-304</t>
  </si>
  <si>
    <t>Воск горячий Зелёный в брикетах, 1 кг.</t>
  </si>
  <si>
    <t>00-685</t>
  </si>
  <si>
    <t>Воск горячий Золотой в брикетах, 1 кг.</t>
  </si>
  <si>
    <t>Воск горячий Календула в брикетах, 1 кг.</t>
  </si>
  <si>
    <t>03-895</t>
  </si>
  <si>
    <t>Воск горячий Капучино в брикетах, 1 кг</t>
  </si>
  <si>
    <t>00-305</t>
  </si>
  <si>
    <t>Воск горячий Мальва в брикетах, 1 кг.</t>
  </si>
  <si>
    <t>02-068</t>
  </si>
  <si>
    <t>Воск горячий натуральный в брикетах, 1 кг.</t>
  </si>
  <si>
    <t>00-303</t>
  </si>
  <si>
    <t>Воск горячий Розовый в брикетах, 1 кг.</t>
  </si>
  <si>
    <t>00-307</t>
  </si>
  <si>
    <t>Воск горячий Слоновая кость в брикетах, 1 кг.</t>
  </si>
  <si>
    <t>03-897</t>
  </si>
  <si>
    <t>Воск горячий Хлопковый в брикетах, 1 кг.</t>
  </si>
  <si>
    <t>00-306</t>
  </si>
  <si>
    <t>Воск горячий Шоколадный в брикетах, 1 кг.</t>
  </si>
  <si>
    <t>02-072</t>
  </si>
  <si>
    <t>Эмульсия для замедления роста волос, 500 мл</t>
  </si>
  <si>
    <t>Для массажа и сауны</t>
  </si>
  <si>
    <t>Масло виноградной косточки рафинированное, 1 л.</t>
  </si>
  <si>
    <t>Leko Style</t>
  </si>
  <si>
    <t>Комплект одноразовый для массажа одноразовый</t>
  </si>
  <si>
    <t>00-397</t>
  </si>
  <si>
    <t>Комплект для саун и бань одноразовый</t>
  </si>
  <si>
    <t>00-213</t>
  </si>
  <si>
    <t>Шапочка для сауны двухслойная спанлейс белый</t>
  </si>
  <si>
    <t>Для аппаратных процедур</t>
  </si>
  <si>
    <t>цен за шт.</t>
  </si>
  <si>
    <t>SALE</t>
  </si>
  <si>
    <t>Костюм LPG бесшовный (р-р: S-XXXL) (цвет: белый)</t>
  </si>
  <si>
    <t>Сербия</t>
  </si>
  <si>
    <t>40 ден.</t>
  </si>
  <si>
    <t>NEW</t>
  </si>
  <si>
    <t>Костюм LPG бесшовный (р-р: S-XXL) (цвета: в ассортименте)</t>
  </si>
  <si>
    <t>Венгрия</t>
  </si>
  <si>
    <t>100 ден.</t>
  </si>
  <si>
    <t xml:space="preserve">Салфетка для Криолиполиза М (290х250 мм.) </t>
  </si>
  <si>
    <t xml:space="preserve">Салфетка для Криолиполиза L (340х420 мм.) </t>
  </si>
  <si>
    <t>Криогель 1 кг.</t>
  </si>
  <si>
    <t>Иглы одноразовые для мезотерапии </t>
  </si>
  <si>
    <t>Игла для мезотерапии 30G (0,3х4мм)</t>
  </si>
  <si>
    <t>SFM, Германия</t>
  </si>
  <si>
    <t>Игла для мезотерапии 30G (0,3х6мм)/ 30G (0,3х8мм)/ (0,3х13мм)</t>
  </si>
  <si>
    <t>Игла для мезотерапии 31G размеры: (0,25х4 мм.) /  (0,25х6 мм.) /  (0,25х8 мм.)</t>
  </si>
  <si>
    <t>Игла для мезотерапии 32G размеры: (0,23х4 мм.) /  (0,23х6 мм.) /  (0,23х8 мм.)</t>
  </si>
  <si>
    <t>Игла для мезотерапии 33G размеры: (0,20х4 мм.) / (0,20х6 мм.) / (0,20х8 мм.)</t>
  </si>
  <si>
    <t>Wenzhou Beipu, Китай</t>
  </si>
  <si>
    <t>Игла для мезотерапии 30G (0,3х6мм)</t>
  </si>
  <si>
    <t>Игла для мезотерапии 31G размеры: (0,26х8 мм.) /  (0,26х6 мм.) /  (0,26х4 мм.)</t>
  </si>
  <si>
    <t>Игла для мезотерапии 33G размеры: (0,21х4 мм.) / (0,21х6 мм.) / (0,21х8 мм.)</t>
  </si>
  <si>
    <t>Комплекты одноразовые</t>
  </si>
  <si>
    <t xml:space="preserve">Комплект постельного белья одноразовый 160х200 см. спанбонд белый </t>
  </si>
  <si>
    <t>Комплект постельного белья одноразовый 140х200 см. спанлейс белый</t>
  </si>
  <si>
    <t>Комплект постельного белья одноразовый 160х200 см. спанлейс белый</t>
  </si>
  <si>
    <t>00-329</t>
  </si>
  <si>
    <t>Мочалка одноразовая + гель для душа</t>
  </si>
  <si>
    <t>00-328</t>
  </si>
  <si>
    <t xml:space="preserve">Мочалка одноразовая спанбонд </t>
  </si>
  <si>
    <t>Мочалка одноразовая спанбонд</t>
  </si>
  <si>
    <t>Перчатки одноразовые</t>
  </si>
  <si>
    <t>XN 316/ZN 316</t>
  </si>
  <si>
    <t>Перчатки нитриловые р. L (8-9) розовые "SunViv" </t>
  </si>
  <si>
    <t>ZN 316</t>
  </si>
  <si>
    <t>Перчатки нитриловые р. M (7-8) розовые "SunViv"</t>
  </si>
  <si>
    <t>Перчатки нитриловые р. S (6-7) розовые "SunViv" </t>
  </si>
  <si>
    <t>Перчатки нитриловые р. XS (5-6) розовые "SunViv"</t>
  </si>
  <si>
    <t>MLE6PK3884</t>
  </si>
  <si>
    <t>Перчатки нитриловые р. L (8-9) розовые "Benovy" </t>
  </si>
  <si>
    <t>MLE6PK3883</t>
  </si>
  <si>
    <t>Перчатки нитриловые р. M (7-8) розовые "Benovy" </t>
  </si>
  <si>
    <t>WE6BK35GBS84</t>
  </si>
  <si>
    <t>Перчатки нитриловые р. L (8-9) чёрные "Benovy" </t>
  </si>
  <si>
    <t>WE6BK35GBS83</t>
  </si>
  <si>
    <t>Перчатки нитриловые р. M (7-8) чёрные "Benovy" </t>
  </si>
  <si>
    <t>WE6BK35GBS82</t>
  </si>
  <si>
    <t>Перчатки нитриловые р. S (6-7) чёрные "Benovy"</t>
  </si>
  <si>
    <t>Перчатки нитриловые текстурированные на кончиках пальцев XS, S, M, L, XL (цвета: голубой, фиолетовый)</t>
  </si>
  <si>
    <t>Перчатки полиэтиленовые M, L, XL (цвет: прозрачный)</t>
  </si>
  <si>
    <t>Перчатки TPE нестерильные, без пудры L, XL (цвет: голубой) </t>
  </si>
  <si>
    <t>Перчатки виниловые размер: XS, S, M, L, XL (цвет: прозрачный) </t>
  </si>
  <si>
    <t>Перчатки латексные сверхпрочные "High Risk" без пудры XS, S, M, L, XL (цвет: синий)</t>
  </si>
  <si>
    <t>25/250</t>
  </si>
  <si>
    <t>Перчатки нитриловые сверхпрочные "High Risk" без пудры XS, S, M, L, XL (цвет: синий)</t>
  </si>
  <si>
    <t>Маски одноразовые медицинские</t>
  </si>
  <si>
    <t>Маска медицинская одноразовая 3-х слойная (размер: 175 х 95 мм) с носовым фиксатором, крепление: на резинках (цвет: голубой/белый)</t>
  </si>
  <si>
    <t>КИТ</t>
  </si>
  <si>
    <t>Маска медицинская одноразовая 3-х слойная  (размер: 175 х 95 мм) с носовым фиксатором, крепление: на резинках  (цвет: чёрный)                             </t>
  </si>
  <si>
    <t>W2KL305670PK</t>
  </si>
  <si>
    <t>КЛЕВЕР-ПРО</t>
  </si>
  <si>
    <t>50/2000</t>
  </si>
  <si>
    <t>W2KL305671LP</t>
  </si>
  <si>
    <t>Маска медицинская одноразовая 3-х слойная (размер: 175 х 95 мм) с носовым фиксатором, крепление: на резинках (цвет: сиреневый)</t>
  </si>
  <si>
    <t>Маска медицинская одноразовая 3-х слойная  (размер: 175 х 95 мм) с носовым фиксатором, крепление: на резинках  (цвет: белый)                             </t>
  </si>
  <si>
    <t>Маска медицинская одноразовая 3-х слойная ДЕТСКАЯ  (размер: 140 х 80 мм) с носовым фиксатором, крепление: на резинках (цвет: белый)</t>
  </si>
  <si>
    <r>
      <t>Маска защитная одноразовая 3-х слойная  (размер: 175 х 95 мм) с носовым фиксатором, крепление: на </t>
    </r>
    <r>
      <rPr>
        <b/>
        <sz val="10"/>
        <color indexed="12"/>
        <rFont val="Arial"/>
        <family val="2"/>
        <charset val="204"/>
      </rPr>
      <t>ЦВЕТНЫХ</t>
    </r>
    <r>
      <rPr>
        <sz val="10"/>
        <rFont val="Arial"/>
        <family val="2"/>
        <charset val="204"/>
      </rPr>
      <t> резинках  (цвет: белый) </t>
    </r>
    <r>
      <rPr>
        <b/>
        <sz val="10"/>
        <rFont val="Arial"/>
        <family val="2"/>
        <charset val="204"/>
      </rPr>
      <t>БЕЗ РУ   </t>
    </r>
    <r>
      <rPr>
        <sz val="10"/>
        <rFont val="Arial"/>
        <family val="2"/>
        <charset val="204"/>
      </rPr>
      <t>                       </t>
    </r>
  </si>
  <si>
    <t>Бахилы, носки одноразовые</t>
  </si>
  <si>
    <t>Бахилы п/э гладкие размер S (30х10 см.) Детские (цвет: жёлтый)</t>
  </si>
  <si>
    <t>3 гр. (24 мкр)</t>
  </si>
  <si>
    <t>50/1800</t>
  </si>
  <si>
    <t>Бахилы  п/эт гладкие "Эконом" </t>
  </si>
  <si>
    <t>2 гр. (17-20 мкр)</t>
  </si>
  <si>
    <t>50/3500</t>
  </si>
  <si>
    <t>Бахилы  п/эт гладкие "Стандарт"</t>
  </si>
  <si>
    <t>3,0 гр. (28 мкр)</t>
  </si>
  <si>
    <t>Бахилы  п/эт гладкие "Прочные"  </t>
  </si>
  <si>
    <t>4 гр. (35 мккр)</t>
  </si>
  <si>
    <t>Бахилы  п/эт гладкие "Особо прочные"</t>
  </si>
  <si>
    <t>6,0 гр. (50 мкр)</t>
  </si>
  <si>
    <t>Бахилы  п/эт ТЕКСТУРИРОВАННЫЕ "Эконом" </t>
  </si>
  <si>
    <t>2,0 гр. (20 мкр)</t>
  </si>
  <si>
    <t>Бахилы  п/эт ТЕКСТУРИРОВАННЫЕ "Стандарт"</t>
  </si>
  <si>
    <t>Бахилы  п/эт ТЕКСТУРИРОВАННЫЕ  "Прочные"</t>
  </si>
  <si>
    <t>4,0 гр. (35 мкр)</t>
  </si>
  <si>
    <t>Бахилы  п/эт гладкие "Люкс" ДВОЙНАЯ РЕЗИНКА</t>
  </si>
  <si>
    <t>4,5 гр. (40 мкр)</t>
  </si>
  <si>
    <t>Бахилы  п/эт гладкие "Экстра" ДВОЙНАЯ РЕЗИНКА</t>
  </si>
  <si>
    <t>5,5 гр. (50 мкр)</t>
  </si>
  <si>
    <t>ПНД-8/1р-Ж</t>
  </si>
  <si>
    <t>Бахилы п/э гладкие Стандарт "EleGreen" (цвет жёлтый)</t>
  </si>
  <si>
    <t>28 мккр</t>
  </si>
  <si>
    <t>ПНД-8/1р-З</t>
  </si>
  <si>
    <t>Бахилы п/э гладкие Стандарт "EleGreen" (цвет зелёный) </t>
  </si>
  <si>
    <t>Бахилы п/э гладкие Стандарт "UNITE" (цвет зелёный) </t>
  </si>
  <si>
    <t>ПНД-8/1р-Кр</t>
  </si>
  <si>
    <t>Бахилы п/э гладкие Стандарт "EleGreen" (цвет красный) </t>
  </si>
  <si>
    <t>ПНД-8/1р-Ор</t>
  </si>
  <si>
    <t>Бахилы п/э гладкие Стандарт "EleGreen" (цвет оранжевый) </t>
  </si>
  <si>
    <t>Бахилы п/э гладкие Стандарт "UNITE" (цвет оранжевый) </t>
  </si>
  <si>
    <t>Бахилы п/э гладкие Стандарт "UNITE" (цвет розовый) </t>
  </si>
  <si>
    <t>ПНД-8/1р-Ф</t>
  </si>
  <si>
    <t>Бахилы п/э гладкие Стандарт "EleGreen" (цвет фиолетовый) </t>
  </si>
  <si>
    <t>Бахилы п/э гладкие Стандарт "UNITE" (цвет фиолетовый) </t>
  </si>
  <si>
    <t>ПНД-8/1р-Ч</t>
  </si>
  <si>
    <t>Бахилы п/э гладкие Стандарт "EleGreen" (цвет черный) </t>
  </si>
  <si>
    <t>Бахилы п/э гладкие Стандарт "UNITE" (цвет чёрный) </t>
  </si>
  <si>
    <t>ПНД-7/7/1р-Б-С/1000 </t>
  </si>
  <si>
    <t>Бахилы п/э гладкие с двойной подошвой (цвет бело-синий) "EleGreen" (евроблок 1000 пар)</t>
  </si>
  <si>
    <t>1000/6000</t>
  </si>
  <si>
    <t>НМ-15/1р-Б-Р48.ВАЛ</t>
  </si>
  <si>
    <t>Бахилы нетканые низкие 12х40 см. белые "EleGreen" (евроблок 1000 пар)</t>
  </si>
  <si>
    <t>1000/3000</t>
  </si>
  <si>
    <t>НМ-15/1р-Б-Р48.ИНД</t>
  </si>
  <si>
    <t>Бахилы нетканые низкие 12х40 см. белые "EleGreen" (инд. уп-ка 1 пара)</t>
  </si>
  <si>
    <t>НМ-15/1р-Ч-Р48</t>
  </si>
  <si>
    <t>Бахилы нетканые низкие 12х40 см. черные "EleGreen" (инд. уп-ка 1 пара)</t>
  </si>
  <si>
    <t>ХНББД-М</t>
  </si>
  <si>
    <r>
      <t>NEW!</t>
    </r>
    <r>
      <rPr>
        <sz val="10"/>
        <rFont val="Arial"/>
        <family val="2"/>
        <charset val="204"/>
      </rPr>
      <t> Носочки для косметологии "BEAJOY" хлопковые р.М белые</t>
    </r>
  </si>
  <si>
    <t>ХНББД-L</t>
  </si>
  <si>
    <r>
      <t>NEW!</t>
    </r>
    <r>
      <rPr>
        <sz val="10"/>
        <rFont val="Arial"/>
        <family val="2"/>
        <charset val="204"/>
      </rPr>
      <t> Носочки для косметологии "BEAJOY" хлопковые р.L белые </t>
    </r>
  </si>
  <si>
    <t>ХНЧБД-М</t>
  </si>
  <si>
    <r>
      <t>NEW!</t>
    </r>
    <r>
      <rPr>
        <sz val="10"/>
        <rFont val="Arial"/>
        <family val="2"/>
        <charset val="204"/>
      </rPr>
      <t> Носочки для косметологии "BEAJOY" хлопковые р.М чёрные</t>
    </r>
  </si>
  <si>
    <t>ХНЧБД-L</t>
  </si>
  <si>
    <r>
      <t>NEW!</t>
    </r>
    <r>
      <rPr>
        <sz val="10"/>
        <rFont val="Arial"/>
        <family val="2"/>
        <charset val="204"/>
      </rPr>
      <t> Носочки для косметологии "BEAJOY" хлопковые р.L чёрные</t>
    </r>
  </si>
  <si>
    <t>02-028</t>
  </si>
  <si>
    <t>Носки для парафинотерапии спанлейс белый </t>
  </si>
  <si>
    <t>601-167</t>
  </si>
  <si>
    <t>Носки для процедур полиэтилен прозрачный</t>
  </si>
  <si>
    <t>Пакеты самоклеящиеся для стерилизации (паровой, воздушной, газовой, радиационной)</t>
  </si>
  <si>
    <t>Пакет для стерилизации 75х150 мм комб. бумага/пленка (белые) "КлиниПак"</t>
  </si>
  <si>
    <t>ВИНАР</t>
  </si>
  <si>
    <t>70 г/м²</t>
  </si>
  <si>
    <t>Пакет для стерилизации 75х150 мм комб. бумага/пленка (крафт) "КлиниПак"</t>
  </si>
  <si>
    <t>Пакет для стерилизации 100х200 мм комб. бумага/пленка (белый) "КлиниПак"</t>
  </si>
  <si>
    <t>Пакет для стерилизации 100х200 мм комб. бумага/пленка (крафт) "КлиниПак"</t>
  </si>
  <si>
    <t>M1HS98897WH</t>
  </si>
  <si>
    <t>Пакеты для стерилизации  100х200 мм. (белые) "SAFETY"</t>
  </si>
  <si>
    <t>M1HS98900BR</t>
  </si>
  <si>
    <t>Пакеты для стерилизации  100х200 мм. (крафт коричневые) "SAFETY"</t>
  </si>
  <si>
    <t>M1HS98895WH</t>
  </si>
  <si>
    <t>Пакеты для стерилизации  50х170 мм. (белые) "SAFETY"</t>
  </si>
  <si>
    <t>M1HS98898BR</t>
  </si>
  <si>
    <t>Пакеты для стерилизации  50х170 мм. (крафт коричневые) "SAFETY"</t>
  </si>
  <si>
    <t>M1HS98896WH</t>
  </si>
  <si>
    <t>Пакеты для стерилизации  75х150 мм. (белые) "SAFETY"</t>
  </si>
  <si>
    <t>M1HS98899BR</t>
  </si>
  <si>
    <t>Пакеты для стерилизации  75х150 мм. (крафт коричневые) "SAFETY"</t>
  </si>
  <si>
    <t>Салфетки дезинфицирующие, влажные</t>
  </si>
  <si>
    <t>Салфетки дезинфицирующие "AURA ULTRA COMFORT" для детей с экстрактом алоэ и витамином Е (крышка с клапаном)</t>
  </si>
  <si>
    <t>КОТТОН КЛАБ</t>
  </si>
  <si>
    <t>Салфетки дезинфицирующие "AURA FAMILY" с антибактериальным эффектом (крышка с клапаном)</t>
  </si>
  <si>
    <t>144/1728</t>
  </si>
  <si>
    <t xml:space="preserve">Салфетки дезинфицирующие "Дезавид"  15х19 см. в мягкой упаковке (крышка с клапаном)  </t>
  </si>
  <si>
    <t>Адекватные технологии</t>
  </si>
  <si>
    <t>100/1400</t>
  </si>
  <si>
    <t xml:space="preserve">Салфетки дезинфицирующие "ОПТИДЕЗ" 12,5х17 см. (в банке-дозаторе) </t>
  </si>
  <si>
    <t>Дезнэт</t>
  </si>
  <si>
    <t xml:space="preserve">Салфетки дезинфицирующие "ОПТИДЕЗ" 12,5х17 см. (сменный блок) </t>
  </si>
  <si>
    <t>Салфетки дезинфицирующие "Авансепт" 12,5х17,5 см. (в банке дозаторе)</t>
  </si>
  <si>
    <t>Авансепт Медикал</t>
  </si>
  <si>
    <t>70/840</t>
  </si>
  <si>
    <t>Салфетки дезинфицирующие "ДезКлинер" 12,5х17,5 см. (в банке дозаторе)</t>
  </si>
  <si>
    <t>Эстэйд-Сервисгруп</t>
  </si>
  <si>
    <t>200/2400</t>
  </si>
  <si>
    <t xml:space="preserve">Салфетки дезинфицирующие "ДезКлинер" 12,5х17,5 см. (сменный блок) </t>
  </si>
  <si>
    <t>Дезинфицирующие средства</t>
  </si>
  <si>
    <t>Акваминол 1 л.</t>
  </si>
  <si>
    <t>НИОПИК</t>
  </si>
  <si>
    <t>1/10</t>
  </si>
  <si>
    <t>Акваминол спрей (0,5 л.)</t>
  </si>
  <si>
    <t>1/15</t>
  </si>
  <si>
    <t>Акваминол Форте (1 л.)</t>
  </si>
  <si>
    <t>Аламинол 1 л.</t>
  </si>
  <si>
    <t>Аламинол 3 л.</t>
  </si>
  <si>
    <t>1/4</t>
  </si>
  <si>
    <t>Аламинол Плюс (1 л.)</t>
  </si>
  <si>
    <t>Альпинол (1 л.)</t>
  </si>
  <si>
    <t>Макси - Дез 1 л.</t>
  </si>
  <si>
    <t>Макси - Дез 3 л.</t>
  </si>
  <si>
    <t>Макси - Дез М (3 л.)</t>
  </si>
  <si>
    <t>Макси - Септ 1 л. (Еврофлакон)</t>
  </si>
  <si>
    <t>1/12</t>
  </si>
  <si>
    <t>Макси - Септ 3 л.</t>
  </si>
  <si>
    <t>Макси - Септ Аква (1 л.) еврофлакон</t>
  </si>
  <si>
    <t>Макси - Септ Аква (3 л.)</t>
  </si>
  <si>
    <t>1/20</t>
  </si>
  <si>
    <t>1/16</t>
  </si>
  <si>
    <t>Бозон</t>
  </si>
  <si>
    <t>Контейнеры (емкости) для дезинфекции и стерилизации </t>
  </si>
  <si>
    <t>Контейнер (емкость) КДС-0,2 (0,2 л.) d-96 х h-72 мм.</t>
  </si>
  <si>
    <t>КРОНТ</t>
  </si>
  <si>
    <t>Контейнер (емкость) КДС-1 (1 л) 280х155х105 мм.</t>
  </si>
  <si>
    <t>Контейнер (емкость) КДС-3 (3 л) 370х185х120 мм.</t>
  </si>
  <si>
    <t>1,20</t>
  </si>
  <si>
    <t>Контейнер (емкость) КДС-5 (5 л) 400х285х165 мм.</t>
  </si>
  <si>
    <t>1/8</t>
  </si>
  <si>
    <t>Контейнер (емкость) КДС-10 (10 л) 450х325х205 мм.</t>
  </si>
  <si>
    <t>1/5</t>
  </si>
  <si>
    <t>Многослойные коврики с антибактериальным липким покрытием</t>
  </si>
  <si>
    <t>мин. уп-ка: 10 шт.</t>
  </si>
  <si>
    <t>Размер коврика: 90 х 45 см, 30 слоев, цвет голубой</t>
  </si>
  <si>
    <t>Размер коврика: 90 х 60 см, 30 слоев, цвет голубой</t>
  </si>
  <si>
    <t>Размер коврика: 115 х 45 см, 30 слоев, цвет голубой</t>
  </si>
  <si>
    <t>Размер коврика: 115 х 60 см, 30 слоев, цвет голубой</t>
  </si>
  <si>
    <t>Размер коврика: 115 х 90 см, 30 слоев, цвет голубой</t>
  </si>
  <si>
    <t xml:space="preserve">Наматрасники, чехлы </t>
  </si>
  <si>
    <t>600-014</t>
  </si>
  <si>
    <t>Чехол на кушетку на резинке с застежками 210х90 см махра белый</t>
  </si>
  <si>
    <t>603-958</t>
  </si>
  <si>
    <t>Чехол на кушетку на резинке с застежками 210х90 см махра голубой</t>
  </si>
  <si>
    <t>603-959</t>
  </si>
  <si>
    <t>Чехол на кушетку на резинке с застежками 210х90 см махра черный</t>
  </si>
  <si>
    <t>603-960</t>
  </si>
  <si>
    <t>Чехол на кушетку на резинке с застежками 210х90 см махра шоколадный</t>
  </si>
  <si>
    <t>00-262</t>
  </si>
  <si>
    <t>Чехол на кресло 60х70 см полиэтилен прозрачный </t>
  </si>
  <si>
    <t>10 мкр.</t>
  </si>
  <si>
    <t>Наматрасник (чехол на кушетку) 210х90х 20 см. полиэтилен </t>
  </si>
  <si>
    <t>Наматрасник (чехол на кушетку) 210х90х20 см. спанбонд белый</t>
  </si>
  <si>
    <t>Фартуки одноразовые</t>
  </si>
  <si>
    <t>Фартук полиэтиленовый ПНД 70х120 см/ 80х120 см. (цвет: белый/ голубой)</t>
  </si>
  <si>
    <t>Фартук  полиэтиленовый ПНД 180х120 см. с РУКАВАМИ (цвет: белый)</t>
  </si>
  <si>
    <t>Фартук ламинированый спанбонд 70х110 см. / 80х140 см с завязками (цвет: голубой)</t>
  </si>
  <si>
    <t>Фартук из ПВХ (винил) 90х125 см. с завязками (цвет: белый)</t>
  </si>
  <si>
    <t>100 мкр.</t>
  </si>
  <si>
    <t>Фартуки многоразовые</t>
  </si>
  <si>
    <t xml:space="preserve">Фартук косметолога (х/б 35% + п/э 65%) бордовый </t>
  </si>
  <si>
    <t>Фартук косметолога (х/б 35% + п/э 65%) коричневый</t>
  </si>
  <si>
    <t>Фартук косметолога (х/б 35% + п/э 65%) тёмно-серый</t>
  </si>
  <si>
    <t>Фартук косметолога (х/б 35% + п/э 65%) фиолетовый</t>
  </si>
  <si>
    <t>Фартук косметолога (х/б 35% + п/э 65%) чёрный</t>
  </si>
  <si>
    <t>Товары хозяйственного назначения</t>
  </si>
  <si>
    <t>Полотенца в рулоне</t>
  </si>
  <si>
    <t>Полотенца бумажные 2 слоя, 98 листов (размер листа: 22,7х12,5 см.) "Familia" </t>
  </si>
  <si>
    <t>4/28</t>
  </si>
  <si>
    <t>Полотенца бумажные 3 слоя, 90 листов (размер листа: 23х13 см.) "Papia"</t>
  </si>
  <si>
    <t>2/28</t>
  </si>
  <si>
    <t>К207</t>
  </si>
  <si>
    <t>Полотенца бумажные 2 слоя, 50 листов (размер листа: 22х25 cм.) "Viero Professional"</t>
  </si>
  <si>
    <t>24/6</t>
  </si>
  <si>
    <t>ЦБ-04</t>
  </si>
  <si>
    <t>Полотенца бумажные 2слоя, 48 листов (размер листа: 25х25 см.) "Lasla Classic"</t>
  </si>
  <si>
    <t>2/24</t>
  </si>
  <si>
    <t>ЦБ-25</t>
  </si>
  <si>
    <t>Полотенца бумажные 2 слоя, 48 листов (размер листа: 22х25 см.)  "СО ЗНАКОМ +"</t>
  </si>
  <si>
    <t>Полотенца в листах</t>
  </si>
  <si>
    <t>Полотенца бумажные листовые V - сложения, 1 слой (размер листа: 23х23 см.) "FOCUS Eco"</t>
  </si>
  <si>
    <t>250/15</t>
  </si>
  <si>
    <t>Полотенца бумажные листовые V - сложения, 2 слоя (размер листа: 23х23 см.) "FOCUS Premium"</t>
  </si>
  <si>
    <t>200/15</t>
  </si>
  <si>
    <t>Полотенца бумажные листовые Z - сложения, 1 слой (размер листа: 21,5х24 см.) "FOCUS EXTRA"</t>
  </si>
  <si>
    <t>250/12</t>
  </si>
  <si>
    <t>Полотенца бумажные листовые Z- сложения, 2 слоя (размер листа: 20х24 см.) "FOCUS Premium"</t>
  </si>
  <si>
    <t>200/12</t>
  </si>
  <si>
    <t>Z22-200</t>
  </si>
  <si>
    <t>Полотенца бумажные листовые Z- сложение, 2 слоя (размер листа: 22,5х21,3 см.) "Proff Comfort" </t>
  </si>
  <si>
    <t>200/21</t>
  </si>
  <si>
    <t>Туалетная бумага в рулоне</t>
  </si>
  <si>
    <t>Туалетная бумага 1слой, 525 м "Focus Eco Jumbo"</t>
  </si>
  <si>
    <t>Туалетная бумага 1слой, 450 м "Focus Eco Jumbo"</t>
  </si>
  <si>
    <t>Туалетная бумага 2 слоя, 135 листов "Focus Economic"</t>
  </si>
  <si>
    <t>8/64</t>
  </si>
  <si>
    <t>5C24</t>
  </si>
  <si>
    <t>Туалетная бумага 2 слоя, 144 листа "Veiro Classic"</t>
  </si>
  <si>
    <t>4/48</t>
  </si>
  <si>
    <t>ЦБ-01</t>
  </si>
  <si>
    <t>Туалетная бумага 2 слоя, 120 листов "Lasla Classic" </t>
  </si>
  <si>
    <t>ЦБ-26</t>
  </si>
  <si>
    <t>Туалетная бумага 2 слоя, 96 листов "СО ЗНАКОМ + "</t>
  </si>
  <si>
    <t>Туалетная бумага в листах</t>
  </si>
  <si>
    <t>Туалетная бумага листовая V - сложения, 2 слоя (размер листа: 24х10,8 см.) "FOCUS Premium"</t>
  </si>
  <si>
    <t>Салфетки</t>
  </si>
  <si>
    <t>NV211</t>
  </si>
  <si>
    <t>Салфетки для диспенсеров 2 слоя (размер листа: 21х16 см.) "Veiro Professional Comfort"  </t>
  </si>
  <si>
    <t>220/15</t>
  </si>
  <si>
    <t>С-003</t>
  </si>
  <si>
    <t>Салфетки бумажные 1 слой (размер листа: 24х24 см.) "Lasla econom" </t>
  </si>
  <si>
    <t>50/35</t>
  </si>
  <si>
    <t>С-004</t>
  </si>
  <si>
    <t>100/20</t>
  </si>
  <si>
    <t>С-005</t>
  </si>
  <si>
    <t>Салфетки бумажные 2 слоя (размер листа: 24х24 см.) "Lasla classic" </t>
  </si>
  <si>
    <t>50/24</t>
  </si>
  <si>
    <t>С-031</t>
  </si>
  <si>
    <t>Салфетки бумажные 2 слоя (размер листа: 24х24 см.) "HoReCa Classic"</t>
  </si>
  <si>
    <t>100/16</t>
  </si>
  <si>
    <t>Салфетки бумажные 2 слоя (размер листа: 24х24 см.) "Tissue"</t>
  </si>
  <si>
    <t>300/8</t>
  </si>
  <si>
    <t>Мешки для мусора</t>
  </si>
  <si>
    <t>Мешки для мусора 30л. Особо-прочные (размер: 25 х 56 см), чёрные "Lasla"</t>
  </si>
  <si>
    <t>8 мкр.</t>
  </si>
  <si>
    <t>30/64</t>
  </si>
  <si>
    <t>Мешки для мусора 60л. Особо-прочные (размер: 29 х 68 см), чёрные "Lasla"</t>
  </si>
  <si>
    <t>20/50</t>
  </si>
  <si>
    <t>Мешки для мусора 60л. с завязками (размер: 60 х 63 см), синие "Lasla"</t>
  </si>
  <si>
    <t>15 мкр.</t>
  </si>
  <si>
    <t>10/36</t>
  </si>
  <si>
    <t>Мешки для мусора 120л. суперпрочные (размер: 68 х 105 см), чёрные "Lasla"</t>
  </si>
  <si>
    <t>30 мкр.</t>
  </si>
  <si>
    <t>10/30</t>
  </si>
  <si>
    <t>30/ТНК</t>
  </si>
  <si>
    <t>Мешки для мусора 30л. (размер: 50 х 62,5 см), чёрные "Proff Comfort"</t>
  </si>
  <si>
    <t>30/50</t>
  </si>
  <si>
    <t>60/ТНК</t>
  </si>
  <si>
    <t>Мешки для мусора 60л. (размер: 60 х 80 см), чёрные "Proff Comfort"</t>
  </si>
  <si>
    <t>30/75</t>
  </si>
  <si>
    <t>ВЛ06320У</t>
  </si>
  <si>
    <t>Мешки для мусора 60л. с завязками (размер: 60 х 74 см), чёрные "Надежные"</t>
  </si>
  <si>
    <t>19 мкр.</t>
  </si>
  <si>
    <t>20/20</t>
  </si>
  <si>
    <t>ВЛ12001У</t>
  </si>
  <si>
    <t>Мешки для мусора 120л. с завязками (размер: 70 х 110 см), чёрные "Надежные"</t>
  </si>
  <si>
    <t>25 мкр.</t>
  </si>
  <si>
    <t>10/24</t>
  </si>
  <si>
    <t>Одноразовая посуда</t>
  </si>
  <si>
    <t>Стакан 0,2 л. ПП прозрачный эконом </t>
  </si>
  <si>
    <t>100/30</t>
  </si>
  <si>
    <t>Стакан 0,2 л. ПП белый для холодного/горячего</t>
  </si>
  <si>
    <t>100/40</t>
  </si>
  <si>
    <t>Косметические средства для ухода и гигиены</t>
  </si>
  <si>
    <t>Жидкое мыло для рук и тела "AURA" Spa Oils Нероли и масло арганы 300 мл (флакон/дозатор)</t>
  </si>
  <si>
    <t>Жидкое мыло для рук и тела "AURA" Spa Oils Орхидея и масло макадами 300 мл (флакон/дозатор)</t>
  </si>
  <si>
    <t>Шампунь для волос "AURA" Питание и восстановление 380 мл (флакон/флиптоп)</t>
  </si>
  <si>
    <t>Масло д/ресниц и бровей Formagrif</t>
  </si>
  <si>
    <t>Антипигмент пилинг 1,8 мл</t>
  </si>
  <si>
    <r>
      <t xml:space="preserve">Средства по уходу за телом </t>
    </r>
    <r>
      <rPr>
        <b/>
        <i/>
        <sz val="12"/>
        <color indexed="17"/>
        <rFont val="Arial"/>
        <family val="2"/>
        <charset val="204"/>
      </rPr>
      <t>из натуральных растительных компонентов</t>
    </r>
    <r>
      <rPr>
        <b/>
        <i/>
        <sz val="12"/>
        <color indexed="18"/>
        <rFont val="Arial"/>
        <family val="2"/>
        <charset val="204"/>
      </rPr>
      <t>, производства Тайланд</t>
    </r>
  </si>
  <si>
    <r>
      <t xml:space="preserve">Бальзам для тела, регенерирующий </t>
    </r>
    <r>
      <rPr>
        <b/>
        <sz val="10"/>
        <rFont val="Arial"/>
        <family val="2"/>
        <charset val="204"/>
      </rPr>
      <t xml:space="preserve">"WHITE BALM" </t>
    </r>
    <r>
      <rPr>
        <sz val="10"/>
        <rFont val="Arial"/>
        <family val="2"/>
        <charset val="204"/>
      </rPr>
      <t xml:space="preserve">
</t>
    </r>
    <r>
      <rPr>
        <i/>
        <sz val="10"/>
        <rFont val="Arial"/>
        <family val="2"/>
        <charset val="204"/>
      </rPr>
      <t>(Белый бальзам), 50 гр</t>
    </r>
  </si>
  <si>
    <r>
      <rPr>
        <b/>
        <sz val="10"/>
        <rFont val="Arial"/>
        <family val="2"/>
        <charset val="204"/>
      </rPr>
      <t>Состав:</t>
    </r>
    <r>
      <rPr>
        <sz val="10"/>
        <rFont val="Arial"/>
        <family val="2"/>
        <charset val="204"/>
      </rPr>
      <t xml:space="preserve"> вазелин, парафин, ментол, борнеол, камфорное масло, масло гвоздики, кокосовое масло холодного отжима, цитронелловое масло, андрографис метельчатый (экстракт), вытяжка жгучего перца.
</t>
    </r>
    <r>
      <rPr>
        <b/>
        <sz val="10"/>
        <rFont val="Arial"/>
        <family val="2"/>
        <charset val="204"/>
      </rPr>
      <t>Показания к применению:</t>
    </r>
    <r>
      <rPr>
        <sz val="10"/>
        <rFont val="Arial"/>
        <family val="2"/>
        <charset val="204"/>
      </rPr>
      <t xml:space="preserve"> вывихи, ушибы и синяки, онемения пальцев кистей, и стоп различной этиологии, кожный зуд от укусов насекомых. Для снятия мышечного напряжения и болей, до, и после занятий спортом, при простудных заболеваниях, воспалениях дыхательных путей, заложенности носа, головной боли, бессоннице. В качестве средства для ингаляции и для массажа (самомассажа).
</t>
    </r>
    <r>
      <rPr>
        <b/>
        <sz val="10"/>
        <rFont val="Arial"/>
        <family val="2"/>
        <charset val="204"/>
      </rPr>
      <t>Производимый эффект:</t>
    </r>
    <r>
      <rPr>
        <sz val="10"/>
        <rFont val="Arial"/>
        <family val="2"/>
        <charset val="204"/>
      </rPr>
      <t xml:space="preserve"> после нанесения бальзама на тело происходит деликатное, продолжительное охлаждение, сменяющееся мягким согревающим эффектом. Происходит усиление кровотока, снятие напряжения и стресса, организм расслабляется, улучшается состояние, и повышается упругость кожи. Бальзам имеет накопительный эффект.</t>
    </r>
  </si>
  <si>
    <r>
      <t xml:space="preserve">Бальзам для тела, регенерирующий </t>
    </r>
    <r>
      <rPr>
        <b/>
        <sz val="10"/>
        <rFont val="Arial"/>
        <family val="2"/>
        <charset val="204"/>
      </rPr>
      <t xml:space="preserve">"YELLOW BALM" </t>
    </r>
    <r>
      <rPr>
        <sz val="10"/>
        <rFont val="Arial"/>
        <family val="2"/>
        <charset val="204"/>
      </rPr>
      <t xml:space="preserve">
</t>
    </r>
    <r>
      <rPr>
        <i/>
        <sz val="10"/>
        <rFont val="Arial"/>
        <family val="2"/>
        <charset val="204"/>
      </rPr>
      <t>(Желтый бальзам), 50 гр</t>
    </r>
  </si>
  <si>
    <r>
      <rPr>
        <b/>
        <sz val="10"/>
        <rFont val="Arial"/>
        <family val="2"/>
        <charset val="204"/>
      </rPr>
      <t>Состав:</t>
    </r>
    <r>
      <rPr>
        <sz val="10"/>
        <rFont val="Arial"/>
        <family val="2"/>
        <charset val="204"/>
      </rPr>
      <t xml:space="preserve"> вазелин, парафин, ментол, борнеол, камфорное масло, кокосовое масло холодного отжима, масло гвоздики, экстракт пурпурного имбиря, эфирное масло гаультерии, эфирное масло имбиря, масло каяпута, вытяжка жгучего перца (capsicum oleoresin extract).
</t>
    </r>
    <r>
      <rPr>
        <b/>
        <sz val="10"/>
        <rFont val="Arial"/>
        <family val="2"/>
        <charset val="204"/>
      </rPr>
      <t>Показания к применению:</t>
    </r>
    <r>
      <rPr>
        <sz val="10"/>
        <rFont val="Arial"/>
        <family val="2"/>
        <charset val="204"/>
      </rPr>
      <t xml:space="preserve"> мышечные боли, травмы, растяжения, боли в сухожилиях и связках различного происхождения, ушибы, синяки, вывихи, укусы насекомых, простудные проявления. Для прогревания и подготовки мышц, и суставов перед спортивными занятиями, для снятия напряжения после физических нагрузок, и занятий спортом. В качестве средства для профилактики грибковой инфекции, целлюлита и для массажа.
</t>
    </r>
    <r>
      <rPr>
        <b/>
        <sz val="10"/>
        <rFont val="Arial"/>
        <family val="2"/>
        <charset val="204"/>
      </rPr>
      <t>Производимый эффект:</t>
    </r>
    <r>
      <rPr>
        <sz val="10"/>
        <rFont val="Arial"/>
        <family val="2"/>
        <charset val="204"/>
      </rPr>
      <t xml:space="preserve"> после нанесения бальзама на тело возникает деликатное согревание за счет усиления кровотока, сменяющееся охлаждающим эффектом. Снимает чувство усталости и тревоги, ускоряет заживление травмированных участков, облегчает боль, дискомфорт. Улучшает состояние и повышает упругость кожи. </t>
    </r>
  </si>
  <si>
    <r>
      <t>Бальзам для тела, регенерирующий</t>
    </r>
    <r>
      <rPr>
        <b/>
        <sz val="10"/>
        <rFont val="Arial"/>
        <family val="2"/>
        <charset val="204"/>
      </rPr>
      <t xml:space="preserve"> "GREEN BALM" </t>
    </r>
    <r>
      <rPr>
        <sz val="10"/>
        <rFont val="Arial"/>
        <family val="2"/>
        <charset val="204"/>
      </rPr>
      <t xml:space="preserve">
</t>
    </r>
    <r>
      <rPr>
        <i/>
        <sz val="10"/>
        <rFont val="Arial"/>
        <family val="2"/>
        <charset val="204"/>
      </rPr>
      <t>(Зеленый бальзам), 50 гр</t>
    </r>
  </si>
  <si>
    <r>
      <rPr>
        <b/>
        <sz val="10"/>
        <rFont val="Arial"/>
        <family val="2"/>
        <charset val="204"/>
      </rPr>
      <t xml:space="preserve">Состав: </t>
    </r>
    <r>
      <rPr>
        <sz val="10"/>
        <rFont val="Arial"/>
        <family val="2"/>
        <charset val="204"/>
      </rPr>
      <t xml:space="preserve">вазелин, парафин, ментол, борнеол, камфорное масло, кокосовое масло холодного отжима, масло гвоздики, экстракт пурпурного имбиря, барлерия волчья (экстракт), клинакантус поникающей (экстракт), центелла азиатская (экстракт), погостемон (экстракт), вытяжка жгучего перца (capsicum oleoresin extract).
</t>
    </r>
    <r>
      <rPr>
        <b/>
        <sz val="10"/>
        <rFont val="Arial"/>
        <family val="2"/>
        <charset val="204"/>
      </rPr>
      <t xml:space="preserve">Показания к применению: </t>
    </r>
    <r>
      <rPr>
        <sz val="10"/>
        <rFont val="Arial"/>
        <family val="2"/>
        <charset val="204"/>
      </rPr>
      <t xml:space="preserve">спортивные и иные травмы опорно-двигательного аппарата, ушибы, растяжения связок, и мышц, боли в суставах, сосудистые патологии, нарушение кровообращения. Гематомы, ссадины, кожные реакции при крапивнице, укусах насекомых. Головные боли, мигрени, простудные и респираторные проявления. Используется как средство для ингаляции и в качестве средства для массажа (самомассажа).
</t>
    </r>
    <r>
      <rPr>
        <b/>
        <sz val="10"/>
        <rFont val="Arial"/>
        <family val="2"/>
        <charset val="204"/>
      </rPr>
      <t>Производимый эффект:</t>
    </r>
    <r>
      <rPr>
        <sz val="10"/>
        <rFont val="Arial"/>
        <family val="2"/>
        <charset val="204"/>
      </rPr>
      <t xml:space="preserve"> после нанесения бальзама на тело наблюдается деликатное согревание, сменяемое охлаждающим эффектом. Ускоряет кровообращение, устраняет застойные процессы в организме. Выводит токсины, заполняет, заживляет повреждения на коже и трещины на стопах ног, смягчает, и придает коже эластичность. Бальзам имеет накопительный эффект.
</t>
    </r>
  </si>
  <si>
    <r>
      <t>Бальзам для тела, регенерирующий</t>
    </r>
    <r>
      <rPr>
        <b/>
        <sz val="10"/>
        <rFont val="Arial"/>
        <family val="2"/>
        <charset val="204"/>
      </rPr>
      <t xml:space="preserve"> "ORANGE BALM" </t>
    </r>
    <r>
      <rPr>
        <sz val="10"/>
        <rFont val="Arial"/>
        <family val="2"/>
        <charset val="204"/>
      </rPr>
      <t xml:space="preserve">
</t>
    </r>
    <r>
      <rPr>
        <i/>
        <sz val="10"/>
        <rFont val="Arial"/>
        <family val="2"/>
        <charset val="204"/>
      </rPr>
      <t>(Оранжевый бальзам), 50 гр</t>
    </r>
  </si>
  <si>
    <r>
      <rPr>
        <b/>
        <sz val="10"/>
        <rFont val="Arial"/>
        <family val="2"/>
        <charset val="204"/>
      </rPr>
      <t>Состав:</t>
    </r>
    <r>
      <rPr>
        <sz val="10"/>
        <rFont val="Arial"/>
        <family val="2"/>
        <charset val="204"/>
      </rPr>
      <t xml:space="preserve"> вазелин, парафин, ментол, борнеол, кокосовое масло холодного отжима, камфорное масло, криптолепис бьюкенена (экстракт), куркумин, куркума цедоария (масло), альпиния галанга (экстракт), экстракт чеснока.
</t>
    </r>
    <r>
      <rPr>
        <b/>
        <sz val="10"/>
        <rFont val="Arial"/>
        <family val="2"/>
        <charset val="204"/>
      </rPr>
      <t>Показания к применению:</t>
    </r>
    <r>
      <rPr>
        <sz val="10"/>
        <rFont val="Arial"/>
        <family val="2"/>
        <charset val="204"/>
      </rPr>
      <t xml:space="preserve"> мышечные и суставные боли, боли в спине, и шейном отделе, спазмы, последствия травм, и растяжений. Отеки, усталость, синяки, ушибы после физических или спортивных нагрузок, зуд и высыпания на кожных покровах, головные боли и мигрени, грибковые инфекции. Используется для профилактики сосудистых заболеваний нижних конечностей и для массажа.
</t>
    </r>
    <r>
      <rPr>
        <b/>
        <sz val="10"/>
        <rFont val="Arial"/>
        <family val="2"/>
        <charset val="204"/>
      </rPr>
      <t>Производимый эффект:</t>
    </r>
    <r>
      <rPr>
        <sz val="10"/>
        <rFont val="Arial"/>
        <family val="2"/>
        <charset val="204"/>
      </rPr>
      <t xml:space="preserve"> после нанесения бальзама на тело возникает ярко выраженный охлаждающий эффект с элементами «покалывания». Оказывает расслабляющее и антибактериальное воздействие. Усиливает регенерацию тканей, смягчает, улучшает качество и состояние кожи. Способствует увеличению эластичности связок и сухожилий. Бальзам имеет накопительный эффект.
</t>
    </r>
  </si>
  <si>
    <r>
      <t xml:space="preserve">Бальзам для тела, регенерирующий </t>
    </r>
    <r>
      <rPr>
        <b/>
        <sz val="10"/>
        <rFont val="Arial"/>
        <family val="2"/>
        <charset val="204"/>
      </rPr>
      <t xml:space="preserve">"RED BALM" </t>
    </r>
    <r>
      <rPr>
        <sz val="10"/>
        <rFont val="Arial"/>
        <family val="2"/>
        <charset val="204"/>
      </rPr>
      <t xml:space="preserve">
</t>
    </r>
    <r>
      <rPr>
        <i/>
        <sz val="10"/>
        <rFont val="Arial"/>
        <family val="2"/>
        <charset val="204"/>
      </rPr>
      <t>(Красный бальзам), 50 гр</t>
    </r>
  </si>
  <si>
    <r>
      <rPr>
        <b/>
        <sz val="10"/>
        <rFont val="Arial"/>
        <family val="2"/>
        <charset val="204"/>
      </rPr>
      <t>Состав:</t>
    </r>
    <r>
      <rPr>
        <sz val="10"/>
        <rFont val="Arial"/>
        <family val="2"/>
        <charset val="204"/>
      </rPr>
      <t xml:space="preserve"> вазелин, парафин, ментол, борнеол, камфорное масло, кокосовое масло холодного отжима, масло гвоздики, экстракт чеснока, падуб остролистный (экстракт), рикантус носатый (змеиный жасмин) (экстракты из цветков и листьев), вытяжка жгучего перца (capsicum oleoresin extract), змеиный жир (Enhydris chinensis).
</t>
    </r>
    <r>
      <rPr>
        <b/>
        <sz val="10"/>
        <rFont val="Arial"/>
        <family val="2"/>
        <charset val="204"/>
      </rPr>
      <t>Показания к применению:</t>
    </r>
    <r>
      <rPr>
        <sz val="10"/>
        <rFont val="Arial"/>
        <family val="2"/>
        <charset val="204"/>
      </rPr>
      <t xml:space="preserve"> боли и воспаление при травмах, ушибах, растяжениях опорно-двигательного аппарата. В качестве вспомогательного средства при полиартрите, радикулите, ломоте в мышцах и суставах, онемении, ревматизме, отложении солей, подагре, целлюлите, простудных проявлениях. Для разогрева мышц, суставов и связок до спортивных нагрузок, а также для восстановления мышц и тканей после тренировок. Средство для ингаляции и для массажа (самомассажа).
</t>
    </r>
    <r>
      <rPr>
        <b/>
        <sz val="10"/>
        <rFont val="Arial"/>
        <family val="2"/>
        <charset val="204"/>
      </rPr>
      <t>Производимый эффект:</t>
    </r>
    <r>
      <rPr>
        <sz val="10"/>
        <rFont val="Arial"/>
        <family val="2"/>
        <charset val="204"/>
      </rPr>
      <t xml:space="preserve"> после нанесения бальзама на тело возникает продолжительный и деликатный эффект согревания, усиливается кровоток. Производит обезболивающий и противовоспалительный эффект. Оказывает расслабляющее действие на суставы, мышцы и связки, препятствует образованию целлюлита и растяжек. Способствует регенерации, заживлению и восстановлению кожных тканей. Бальзам имеет накопительный эффект.
</t>
    </r>
  </si>
  <si>
    <r>
      <t>Бальзам для тела, регенерирующий</t>
    </r>
    <r>
      <rPr>
        <b/>
        <sz val="10"/>
        <rFont val="Arial"/>
        <family val="2"/>
        <charset val="204"/>
      </rPr>
      <t xml:space="preserve"> "GOLDD BALM" </t>
    </r>
    <r>
      <rPr>
        <sz val="10"/>
        <rFont val="Arial"/>
        <family val="2"/>
        <charset val="204"/>
      </rPr>
      <t xml:space="preserve">
</t>
    </r>
    <r>
      <rPr>
        <i/>
        <sz val="10"/>
        <rFont val="Arial"/>
        <family val="2"/>
        <charset val="204"/>
      </rPr>
      <t>(Золотой бальзам), 50 гр</t>
    </r>
  </si>
  <si>
    <r>
      <rPr>
        <b/>
        <sz val="10"/>
        <rFont val="Arial"/>
        <family val="2"/>
        <charset val="204"/>
      </rPr>
      <t xml:space="preserve">Состав: </t>
    </r>
    <r>
      <rPr>
        <sz val="10"/>
        <rFont val="Arial"/>
        <family val="2"/>
        <charset val="204"/>
      </rPr>
      <t xml:space="preserve">вазелин, парафин, ментол, борнеол, жир крокодила, камфорное масло, кокосовое масло холодного отжима, масло гвоздики, эфирное масло лемонграсса.
</t>
    </r>
    <r>
      <rPr>
        <b/>
        <sz val="10"/>
        <rFont val="Arial"/>
        <family val="2"/>
        <charset val="204"/>
      </rPr>
      <t xml:space="preserve">Показания к применению: </t>
    </r>
    <r>
      <rPr>
        <sz val="10"/>
        <rFont val="Arial"/>
        <family val="2"/>
        <charset val="204"/>
      </rPr>
      <t xml:space="preserve">мышечные и суставные боли любого происхождения, в том числе до и после спортивных нагрузок. Остеохондроз, артрит, радикулит, ушибы, переломы костей, растяжения связок и мышц, травмы, гематомы, синяки, профилактика простудных проявлений, кожные воспалительные процессы, ожоги, укусы насекомых, заживляет мелкие трещины на стопах ног. Применяется как средство для ингаляции и для массажа (самомассажа).
</t>
    </r>
    <r>
      <rPr>
        <b/>
        <sz val="10"/>
        <rFont val="Arial"/>
        <family val="2"/>
        <charset val="204"/>
      </rPr>
      <t>Производимый эффект:</t>
    </r>
    <r>
      <rPr>
        <sz val="10"/>
        <rFont val="Arial"/>
        <family val="2"/>
        <charset val="204"/>
      </rPr>
      <t xml:space="preserve"> после нанесения бальзама на тело возникает мягкий согревающий эффект. Бальзам обладает приятным запахом лемонграсса. Усиливает кровоток, увлажняет кожные покровы, восстанавливает их эластичность, повышает тонус. Обладает расслабляющим, успокаивающим, антисептическим и обезболивающим эффектом. Бальзам имеет накопительный эффект.
</t>
    </r>
  </si>
  <si>
    <r>
      <t xml:space="preserve">Бальзам для тела, регенерирующий </t>
    </r>
    <r>
      <rPr>
        <b/>
        <sz val="10"/>
        <rFont val="Arial"/>
        <family val="2"/>
        <charset val="204"/>
      </rPr>
      <t>"BLUE BALM"</t>
    </r>
    <r>
      <rPr>
        <sz val="10"/>
        <rFont val="Arial"/>
        <family val="2"/>
        <charset val="204"/>
      </rPr>
      <t xml:space="preserve"> 
</t>
    </r>
    <r>
      <rPr>
        <i/>
        <sz val="10"/>
        <rFont val="Arial"/>
        <family val="2"/>
        <charset val="204"/>
      </rPr>
      <t>(Синий бальзам), 50 гр</t>
    </r>
  </si>
  <si>
    <r>
      <rPr>
        <b/>
        <sz val="10"/>
        <rFont val="Arial"/>
        <family val="2"/>
        <charset val="204"/>
      </rPr>
      <t>Состав:</t>
    </r>
    <r>
      <rPr>
        <sz val="10"/>
        <rFont val="Arial"/>
        <family val="2"/>
        <charset val="204"/>
      </rPr>
      <t xml:space="preserve"> вазелин, парафин, ментол, борнеол, камфорное масло, кокосовое масло холодного отжима, масло гвоздики, экстракт пурпурного имбиря, экстракт цветков тройчатой клитории, масло семян кунжута, экстракт листьев кассии крылатой.
</t>
    </r>
    <r>
      <rPr>
        <b/>
        <sz val="10"/>
        <rFont val="Arial"/>
        <family val="2"/>
        <charset val="204"/>
      </rPr>
      <t xml:space="preserve">Показания к применению: </t>
    </r>
    <r>
      <rPr>
        <sz val="10"/>
        <rFont val="Arial"/>
        <family val="2"/>
        <charset val="204"/>
      </rPr>
      <t xml:space="preserve">боль, дискомфорт при повреждениях и иных проблемах с опорно-двигательным аппаратом, при нарушениях кровообращения нижних конечностей. При отечности, тяжести в ногах, варикозе, капиллярных сеточках, сосудистых звездочках, ушибах, спортивных травмах, вывихах, растяжениях. Сыпь и зуд кожных покровов, грибковое поражение кожи, головные боли, головокружения. В качестве средства для массажа и ингаляции.
</t>
    </r>
    <r>
      <rPr>
        <b/>
        <sz val="10"/>
        <rFont val="Arial"/>
        <family val="2"/>
        <charset val="204"/>
      </rPr>
      <t>Производимый эффект:</t>
    </r>
    <r>
      <rPr>
        <sz val="10"/>
        <rFont val="Arial"/>
        <family val="2"/>
        <charset val="204"/>
      </rPr>
      <t xml:space="preserve"> после нанесения бальзама возникает деликатное продолжительное охлаждение. Устраняет болевой синдром и застойные явления, улучшает циркуляцию крови, и лимфоток, снижает ломкость капилляров, тонизирует, и укрепляет стенки сосудов, стимулирует регенерацию кожи, нормализует клеточный метаболизм. Бальзам имеет накопительный эффект.
</t>
    </r>
  </si>
  <si>
    <r>
      <t xml:space="preserve">Бальзам для тела, регенерирующий </t>
    </r>
    <r>
      <rPr>
        <b/>
        <sz val="10"/>
        <rFont val="Arial"/>
        <family val="2"/>
        <charset val="204"/>
      </rPr>
      <t xml:space="preserve">"YAA BALM" </t>
    </r>
    <r>
      <rPr>
        <sz val="10"/>
        <rFont val="Arial"/>
        <family val="2"/>
        <charset val="204"/>
      </rPr>
      <t xml:space="preserve">
</t>
    </r>
    <r>
      <rPr>
        <i/>
        <sz val="10"/>
        <rFont val="Arial"/>
        <family val="2"/>
        <charset val="204"/>
      </rPr>
      <t>(Королевский бальзам), 50 гр</t>
    </r>
  </si>
  <si>
    <r>
      <rPr>
        <b/>
        <sz val="10"/>
        <rFont val="Arial"/>
        <family val="2"/>
        <charset val="204"/>
      </rPr>
      <t xml:space="preserve">Состав: </t>
    </r>
    <r>
      <rPr>
        <sz val="10"/>
        <rFont val="Arial"/>
        <family val="2"/>
        <charset val="204"/>
      </rPr>
      <t xml:space="preserve">вазелин, парафин, ментол, борнеол, камфорное масло, кокосовое масло холодного отжима, экстракт семян лонгана, экстракт корня галангала, эвкалиптовое масло, масло гвоздики, экстракт пурпурного имбиря, экстракт ягод лимонника, секреция личинок пальмовых долгоносиков (Rhynchophorus Phoenici), вытяжка жгучего перца (capsicum oleoresin extract).
</t>
    </r>
    <r>
      <rPr>
        <b/>
        <sz val="10"/>
        <rFont val="Arial"/>
        <family val="2"/>
        <charset val="204"/>
      </rPr>
      <t>Показания к применению:</t>
    </r>
    <r>
      <rPr>
        <sz val="10"/>
        <rFont val="Arial"/>
        <family val="2"/>
        <charset val="204"/>
      </rPr>
      <t xml:space="preserve"> боли, воспаления в спине, пояснице, суставах, мышцах, синяки, отеки, ушибы и растяжения при спортивных, и иных травмах, повышенный уровень артериального давления. Головные боли, мигрени, укусы насекомых, грибковые инфекции, проблемы с кожей, для выведения токсинов из организма и насыщения клеток крови железом. Используется для ароматерапии и массажа (самомассажа).
</t>
    </r>
    <r>
      <rPr>
        <b/>
        <sz val="10"/>
        <rFont val="Arial"/>
        <family val="2"/>
        <charset val="204"/>
      </rPr>
      <t>Производимый эффект:</t>
    </r>
    <r>
      <rPr>
        <sz val="10"/>
        <rFont val="Arial"/>
        <family val="2"/>
        <charset val="204"/>
      </rPr>
      <t xml:space="preserve"> после нанесения бальзама на тело наблюдается охлаждающий продолжительный эффект, после которого следует деликатное согревание. Бальзам обладает приятным запахом фруктовых и карамельных ноток лонгана. Уменьшает болевые ощущения, снимает воспаление и напряжение, стимулирует регенерацию кожных покровов, нормализует клеточный метаболизм. Бальзам имеет накопительный эффект.
</t>
    </r>
  </si>
  <si>
    <r>
      <t xml:space="preserve">Бальзам для тела, регенерирующий </t>
    </r>
    <r>
      <rPr>
        <b/>
        <sz val="10"/>
        <rFont val="Arial"/>
        <family val="2"/>
        <charset val="204"/>
      </rPr>
      <t>"Black King Cobra Balm"</t>
    </r>
    <r>
      <rPr>
        <sz val="10"/>
        <rFont val="Arial"/>
        <family val="2"/>
        <charset val="204"/>
      </rPr>
      <t xml:space="preserve">
</t>
    </r>
    <r>
      <rPr>
        <i/>
        <sz val="10"/>
        <rFont val="Arial"/>
        <family val="2"/>
        <charset val="204"/>
      </rPr>
      <t>(Черный бальзам с ядом королевской кобры), 50 гр</t>
    </r>
  </si>
  <si>
    <r>
      <rPr>
        <b/>
        <sz val="10"/>
        <rFont val="Arial"/>
        <family val="2"/>
        <charset val="204"/>
      </rPr>
      <t>Состав:</t>
    </r>
    <r>
      <rPr>
        <sz val="10"/>
        <rFont val="Arial"/>
        <family val="2"/>
        <charset val="204"/>
      </rPr>
      <t xml:space="preserve"> вазелин, парафин, пчелиный воск, ментол, борнеол, кокосовое масло холодного отжима, бамбуковый уголь, вытяжка жгучего перца (capsicum oleoresin extract), метилсалицилат, масло черного кунжута, масло гаультерии, экстракт чеснока, эфирное масло каяпута, масло мяты перечной, масло гвоздики, яд королевской кобры, экстракт корня калгана (альпиния галанга).
</t>
    </r>
    <r>
      <rPr>
        <b/>
        <sz val="10"/>
        <rFont val="Arial"/>
        <family val="2"/>
        <charset val="204"/>
      </rPr>
      <t>Показания к применению:</t>
    </r>
    <r>
      <rPr>
        <sz val="10"/>
        <rFont val="Arial"/>
        <family val="2"/>
        <charset val="204"/>
      </rPr>
      <t xml:space="preserve"> боли, неприятные ощущения и повреждения опорно-двигательного аппарата при спортивных, и иных травмах, растяжениях, артритах, невралгиях, ревматизме, остеопорозе, грыжах, ишиас, ревматизм. Применяется в качестве вспомогательного средства для восстановления после переломов, для улучшения кровообращения, для очищения кожи от дерматитов, грибковых инфекций.
</t>
    </r>
    <r>
      <rPr>
        <b/>
        <sz val="10"/>
        <rFont val="Arial"/>
        <family val="2"/>
        <charset val="204"/>
      </rPr>
      <t>Производимый эффект:</t>
    </r>
    <r>
      <rPr>
        <sz val="10"/>
        <rFont val="Arial"/>
        <family val="2"/>
        <charset val="204"/>
      </rPr>
      <t xml:space="preserve"> после нанесения бальзама на тело наблюдается сильный согревающий продолжительный эффект, ускоряется кровоток. Быстрое и глубокое проникновение компонентов к источнику боли, и воспаления, стимулирует ускорение обмена веществ, оказывает анальгезирующее, противомикробное, антисептическое, и регенерирующее воздействие, возвращает легкость движений, улучшает состояние сосудов и вен. Бальзам имеет накопительный эффект.
</t>
    </r>
  </si>
  <si>
    <r>
      <t>Кристаллический дезодорант</t>
    </r>
    <r>
      <rPr>
        <b/>
        <sz val="10"/>
        <rFont val="Arial"/>
        <family val="2"/>
        <charset val="204"/>
      </rPr>
      <t xml:space="preserve"> "Wattana Herb"</t>
    </r>
    <r>
      <rPr>
        <b/>
        <i/>
        <sz val="10"/>
        <rFont val="Arial"/>
        <family val="2"/>
        <charset val="204"/>
      </rPr>
      <t xml:space="preserve"> </t>
    </r>
    <r>
      <rPr>
        <i/>
        <sz val="10"/>
        <rFont val="Arial"/>
        <family val="2"/>
        <charset val="204"/>
      </rPr>
      <t>(алоэ вера, кокос, кристалл, куркума, манго, мангостин), 70гр.</t>
    </r>
  </si>
  <si>
    <r>
      <rPr>
        <b/>
        <sz val="10"/>
        <rFont val="Arial"/>
        <family val="2"/>
        <charset val="204"/>
      </rPr>
      <t>Натуральный кристаллический дезодорант</t>
    </r>
    <r>
      <rPr>
        <sz val="10"/>
        <rFont val="Arial"/>
        <family val="2"/>
        <charset val="204"/>
      </rPr>
      <t xml:space="preserve"> "</t>
    </r>
    <r>
      <rPr>
        <b/>
        <sz val="10"/>
        <rFont val="Arial"/>
        <family val="2"/>
        <charset val="204"/>
      </rPr>
      <t>Wattana Herb"</t>
    </r>
    <r>
      <rPr>
        <sz val="10"/>
        <rFont val="Arial"/>
        <family val="2"/>
        <charset val="204"/>
      </rPr>
      <t xml:space="preserve"> — это оригинальный продукт. Универсален, подходит для использования покупателями от 14 лет. 
Кристалл на основе квасцов действует как нейтрализатор запаха, отдушка и абсорбент. Контролирует и регулирует работу потовых желез при чрезмерном потоотделении любой проблемной зоны. 
Экологически чистый дезодорант-кристалл дезинфицирует поврежденную кожу и помогает заживлению ссадин и царапин. Одного стика достаточно на 12 месяцев ежедневного использования.
Кристаллический дезодорант — лучшая альтернатива традиционным аэрозольным антиперспирантам.
</t>
    </r>
    <r>
      <rPr>
        <b/>
        <sz val="10"/>
        <rFont val="Arial"/>
        <family val="2"/>
        <charset val="204"/>
      </rPr>
      <t>Преимущества:</t>
    </r>
    <r>
      <rPr>
        <sz val="10"/>
        <rFont val="Arial"/>
        <family val="2"/>
        <charset val="204"/>
      </rPr>
      <t xml:space="preserve"> твердые дезодоранты имеют более натуральный, гипоаллергенный состав и экономичны в использовании. Не содержат спирта, отдушек, красителей и другой химии. 
Идеально подходят для использования после бритья или депиляции.
Дезодорант стик универсален и безопасен, продается по доступной цене. Рекомендован для раздраженной и чувствительной кожи, включая детскую. Подходит для мужчин и женщин любого возраста, подростков девочек и мальчиков, кормящих матерей и беременных женщин.
Твердые дезодоранты не забивают поры и не оставляют следов или пятен на одежде. Полное отсутствие аромата не спорит с запахом тела или любимой парфюмерии. 
Не вызывает аллергии и раздражения. Невидимый защитный слой оставляет кожу чистой, мягкой, свежей и эластичной.
Благодаря своей небольшой, компактной и сухой форме он идеально подходит для путешествий, его можно брать с собой в поездки, отпуск, на природу или для домашнего использования.
</t>
    </r>
  </si>
  <si>
    <r>
      <rPr>
        <b/>
        <sz val="10"/>
        <rFont val="Arial"/>
        <family val="2"/>
        <charset val="204"/>
      </rPr>
      <t xml:space="preserve">
Зубная паста "ROCHJANA"</t>
    </r>
    <r>
      <rPr>
        <sz val="10"/>
        <rFont val="Arial"/>
        <family val="2"/>
        <charset val="204"/>
      </rPr>
      <t>, концентрированная, растительная, 30гр.,
со вкусами:</t>
    </r>
    <r>
      <rPr>
        <b/>
        <sz val="10"/>
        <rFont val="Arial"/>
        <family val="2"/>
        <charset val="204"/>
      </rPr>
      <t xml:space="preserve">
</t>
    </r>
    <r>
      <rPr>
        <sz val="10"/>
        <rFont val="Arial"/>
        <family val="2"/>
        <charset val="204"/>
      </rPr>
      <t xml:space="preserve">
- с природным бамбуковым углем и натуральными экстрактами растений,</t>
    </r>
    <r>
      <rPr>
        <b/>
        <sz val="10"/>
        <rFont val="Arial"/>
        <family val="2"/>
        <charset val="204"/>
      </rPr>
      <t xml:space="preserve"> "Bamboo Charcoal"</t>
    </r>
    <r>
      <rPr>
        <sz val="10"/>
        <rFont val="Arial"/>
        <family val="2"/>
        <charset val="204"/>
      </rPr>
      <t xml:space="preserve">
- с экстрактом кокосового масла и натуральных экстрактов растений, </t>
    </r>
    <r>
      <rPr>
        <b/>
        <sz val="10"/>
        <rFont val="Arial"/>
        <family val="2"/>
        <charset val="204"/>
      </rPr>
      <t>"Coconut"</t>
    </r>
    <r>
      <rPr>
        <sz val="10"/>
        <rFont val="Arial"/>
        <family val="2"/>
        <charset val="204"/>
      </rPr>
      <t xml:space="preserve">  
- со вкусом манго,</t>
    </r>
    <r>
      <rPr>
        <b/>
        <sz val="10"/>
        <rFont val="Arial"/>
        <family val="2"/>
        <charset val="204"/>
      </rPr>
      <t xml:space="preserve"> "Mango"
- </t>
    </r>
    <r>
      <rPr>
        <sz val="10"/>
        <rFont val="Arial"/>
        <family val="2"/>
        <charset val="204"/>
      </rPr>
      <t xml:space="preserve">со вкусом гвоздичного масла и других природных компонентов, </t>
    </r>
    <r>
      <rPr>
        <b/>
        <sz val="10"/>
        <rFont val="Arial"/>
        <family val="2"/>
        <charset val="204"/>
      </rPr>
      <t xml:space="preserve">"Clove oil"
</t>
    </r>
    <r>
      <rPr>
        <sz val="10"/>
        <rFont val="Arial"/>
        <family val="2"/>
        <charset val="204"/>
      </rPr>
      <t>- с натуральным экстрактом зеленого чая,</t>
    </r>
    <r>
      <rPr>
        <b/>
        <sz val="10"/>
        <rFont val="Arial"/>
        <family val="2"/>
        <charset val="204"/>
      </rPr>
      <t xml:space="preserve"> "Green Tea"
</t>
    </r>
    <r>
      <rPr>
        <sz val="10"/>
        <rFont val="Arial"/>
        <family val="2"/>
        <charset val="204"/>
      </rPr>
      <t>- на основе экстракта дерева</t>
    </r>
    <r>
      <rPr>
        <b/>
        <sz val="10"/>
        <rFont val="Arial"/>
        <family val="2"/>
        <charset val="204"/>
      </rPr>
      <t xml:space="preserve"> "Koi"
</t>
    </r>
    <r>
      <rPr>
        <sz val="10"/>
        <rFont val="Arial"/>
        <family val="2"/>
        <charset val="204"/>
      </rPr>
      <t>- с экстрактом тропической гуавы,</t>
    </r>
    <r>
      <rPr>
        <b/>
        <sz val="10"/>
        <rFont val="Arial"/>
        <family val="2"/>
        <charset val="204"/>
      </rPr>
      <t xml:space="preserve"> "Guava"
-</t>
    </r>
    <r>
      <rPr>
        <sz val="10"/>
        <rFont val="Arial"/>
        <family val="2"/>
        <charset val="204"/>
      </rPr>
      <t xml:space="preserve"> с природным экстрактом мангостина,</t>
    </r>
    <r>
      <rPr>
        <b/>
        <sz val="10"/>
        <rFont val="Arial"/>
        <family val="2"/>
        <charset val="204"/>
      </rPr>
      <t xml:space="preserve"> "Mangosteen"
-</t>
    </r>
    <r>
      <rPr>
        <sz val="10"/>
        <rFont val="Arial"/>
        <family val="2"/>
        <charset val="204"/>
      </rPr>
      <t xml:space="preserve"> с экстрактом банана</t>
    </r>
    <r>
      <rPr>
        <b/>
        <sz val="10"/>
        <rFont val="Arial"/>
        <family val="2"/>
        <charset val="204"/>
      </rPr>
      <t xml:space="preserve"> «Banana»
- </t>
    </r>
    <r>
      <rPr>
        <sz val="10"/>
        <rFont val="Arial"/>
        <family val="2"/>
        <charset val="204"/>
      </rPr>
      <t>с экстрактом плодов папайи,</t>
    </r>
    <r>
      <rPr>
        <b/>
        <sz val="10"/>
        <rFont val="Arial"/>
        <family val="2"/>
        <charset val="204"/>
      </rPr>
      <t xml:space="preserve"> «Papaya»
- </t>
    </r>
    <r>
      <rPr>
        <sz val="10"/>
        <rFont val="Arial"/>
        <family val="2"/>
        <charset val="204"/>
      </rPr>
      <t>с натуральным экстрактом,</t>
    </r>
    <r>
      <rPr>
        <b/>
        <sz val="10"/>
        <rFont val="Arial"/>
        <family val="2"/>
        <charset val="204"/>
      </rPr>
      <t xml:space="preserve"> «Aloe Vera»
-</t>
    </r>
    <r>
      <rPr>
        <sz val="10"/>
        <rFont val="Arial"/>
        <family val="2"/>
        <charset val="204"/>
      </rPr>
      <t xml:space="preserve"> экстрактом плодов ананаса,</t>
    </r>
    <r>
      <rPr>
        <b/>
        <sz val="10"/>
        <rFont val="Arial"/>
        <family val="2"/>
        <charset val="204"/>
      </rPr>
      <t xml:space="preserve"> «Pineapple»
- </t>
    </r>
    <r>
      <rPr>
        <sz val="10"/>
        <rFont val="Arial"/>
        <family val="2"/>
        <charset val="204"/>
      </rPr>
      <t>экстрактами азиатских растений</t>
    </r>
    <r>
      <rPr>
        <b/>
        <sz val="10"/>
        <rFont val="Arial"/>
        <family val="2"/>
        <charset val="204"/>
      </rPr>
      <t>, «Asiatic»
-</t>
    </r>
    <r>
      <rPr>
        <sz val="10"/>
        <rFont val="Arial"/>
        <family val="2"/>
        <charset val="204"/>
      </rPr>
      <t xml:space="preserve"> с экстрактом тропического фрукта</t>
    </r>
    <r>
      <rPr>
        <b/>
        <sz val="10"/>
        <rFont val="Arial"/>
        <family val="2"/>
        <charset val="204"/>
      </rPr>
      <t xml:space="preserve">, «Noni»
</t>
    </r>
  </si>
  <si>
    <r>
      <rPr>
        <b/>
        <sz val="10"/>
        <rFont val="Arial"/>
        <family val="2"/>
        <charset val="204"/>
      </rPr>
      <t>Зубная паста "Rochjana"</t>
    </r>
    <r>
      <rPr>
        <sz val="10"/>
        <rFont val="Arial"/>
        <family val="2"/>
        <charset val="204"/>
      </rPr>
      <t xml:space="preserve"> изготовлена из натуральных экстрактов растений обладает антибактериальными, антисептическим, антиоксидантными, абсорбирующими, лечебными свойствами. Эффективно удаляет налет, обладает освежающим эффектом, предотвращает воспалительные процессы, поддерживает здоровье десен, регенерирует слизистую оболочку рта, укрепляет десна, помогает в заживлении воспалений ран полости рта, снижает чувствительность зубов, снижает риски кариозного разрушения зубов, создает «щит» от распространения болезнетворных микроорганизмов в полости рта и т.д. </t>
    </r>
    <r>
      <rPr>
        <b/>
        <sz val="10"/>
        <rFont val="Arial"/>
        <family val="2"/>
        <charset val="204"/>
      </rPr>
      <t>Подробную информацию смотрите на нашем сайте!</t>
    </r>
    <r>
      <rPr>
        <sz val="10"/>
        <rFont val="Arial"/>
        <family val="2"/>
        <charset val="204"/>
      </rPr>
      <t xml:space="preserve">
</t>
    </r>
  </si>
  <si>
    <r>
      <rPr>
        <b/>
        <sz val="10"/>
        <rFont val="Arial"/>
        <family val="2"/>
        <charset val="204"/>
      </rPr>
      <t>Мыло Рисовое для лица "Wattana Herb"</t>
    </r>
    <r>
      <rPr>
        <sz val="10"/>
        <rFont val="Arial"/>
        <family val="2"/>
        <charset val="204"/>
      </rPr>
      <t>, 60гр.</t>
    </r>
  </si>
  <si>
    <r>
      <rPr>
        <b/>
        <sz val="10"/>
        <rFont val="Arial"/>
        <family val="2"/>
        <charset val="204"/>
      </rPr>
      <t>Натуральное рисовое мыло с витамином E "Wattana Herb"</t>
    </r>
    <r>
      <rPr>
        <sz val="10"/>
        <rFont val="Arial"/>
        <family val="2"/>
        <charset val="204"/>
      </rPr>
      <t xml:space="preserve"> обладает приятным ароматом и нежной текстурой, дает мягкую и обильную пену. Бережно, но до скрипа очищает кожу от загрязнений, черных точек, отбеливает пигментные пятна, 
устраняет излишки кожного сала и жирный блеск, разглаживает мелкие морщинки, неровности, сужает поры, матирует. При этом не пересушивает кожу, а питает и увлажняет. После умывания рисовым мылом, кожа выглядит подтянутой, нежной и шелковистой. В состав мыла входят растительные компоненты, рисовое молочко и масло Ши, которые богаты микроэлементами и витаминами. Не содержит сульфаты и парабены. 
Подходит для сухой и чувствительной кожи. 
</t>
    </r>
  </si>
  <si>
    <r>
      <rPr>
        <b/>
        <sz val="10"/>
        <rFont val="Arial"/>
        <family val="2"/>
        <charset val="204"/>
      </rPr>
      <t>Мыло Камфорное"Wattana Herb"</t>
    </r>
    <r>
      <rPr>
        <sz val="10"/>
        <rFont val="Arial"/>
        <family val="2"/>
        <charset val="204"/>
      </rPr>
      <t>,  80гр.</t>
    </r>
  </si>
  <si>
    <r>
      <rPr>
        <b/>
        <sz val="10"/>
        <rFont val="Arial"/>
        <family val="2"/>
        <charset val="204"/>
      </rPr>
      <t>Камфорное мыло "Wattana Herb"</t>
    </r>
    <r>
      <rPr>
        <sz val="10"/>
        <rFont val="Arial"/>
        <family val="2"/>
        <charset val="204"/>
      </rPr>
      <t xml:space="preserve"> обладает освежающим ароматом, нежной текстурой,
 дает мягкую и обильную пену. Содержит натуральные растительные компоненты, которые бережно очищают, питают и защищают кожу, благодаря чему она длительное время сохраняет молодость, и красоту. Камфорное мыло Wattana Herb также обладает лечебными и полезными свойствами. Оно нормализует работу сальных желез, снимает воспаление и отёки, способствует уменьшению угревой сыпи, целлюлита, заживляет ранки, мелкие порезы царапины, устраняет зуд, охлаждает, улучшает микроциркуляцию, укрепляет сосуды, и возвращает коже здоровый, свежий вид. Благодаря своей натуральности и полезным свойствам, камфорное мыло можно использовать для интимной гигиены.
</t>
    </r>
  </si>
  <si>
    <r>
      <rPr>
        <b/>
        <sz val="10"/>
        <rFont val="Arial"/>
        <family val="2"/>
        <charset val="204"/>
      </rPr>
      <t xml:space="preserve">Бальзам для губ "Rochjana",  </t>
    </r>
    <r>
      <rPr>
        <sz val="10"/>
        <rFont val="Arial"/>
        <family val="2"/>
        <charset val="204"/>
      </rPr>
      <t xml:space="preserve">5гр.
(с экстрактами: Нони, Маракуйя, Алоэ Вера, Кокос, Мангостин)
</t>
    </r>
  </si>
  <si>
    <r>
      <rPr>
        <b/>
        <sz val="10"/>
        <rFont val="Arial"/>
        <family val="2"/>
        <charset val="204"/>
      </rPr>
      <t>Бальзам для губ «Rochjana»</t>
    </r>
    <r>
      <rPr>
        <sz val="10"/>
        <rFont val="Arial"/>
        <family val="2"/>
        <charset val="204"/>
      </rPr>
      <t xml:space="preserve"> подарит губам здоровый блеск, мягкость, красоту и молодость. Легко наносится, не скатывается, оставляет на губах приятный прозрачный след. Натуральный бальзам защищает чувствительную кожу губ от неблагоприятного воздействия ультрафиолетовых лучей, а в холодные дни - от обветривания. Нежно обволакивает и разглаживает кожу губ, ускоряет процесс регенерации, заживления кожи, обогащает кожу большим количеством витаминов, смягчает и увлажняет губы, придаёт им бархатистость, повышает упругость и эластичность, подойдет для ежедневного применения и для самой чувствительной кожи.</t>
    </r>
  </si>
  <si>
    <t>Косметические средства MS NAILS для маникюра и педикюра</t>
  </si>
  <si>
    <t>т.м.</t>
  </si>
  <si>
    <t>603-841</t>
  </si>
  <si>
    <t> Гель для рук и тела АЛОЭ-ВЕРА, 250 мл</t>
  </si>
  <si>
    <t>MS NAILS</t>
  </si>
  <si>
    <t>601-600</t>
  </si>
  <si>
    <t> Гель-ванна с размягчающим эффектом, 500 мл</t>
  </si>
  <si>
    <t>603-234</t>
  </si>
  <si>
    <t> Крем для ног для снятия усталости, 250 мл</t>
  </si>
  <si>
    <t>603-235</t>
  </si>
  <si>
    <t> Крем для ног для снятия усталости, 500 мл</t>
  </si>
  <si>
    <t>601-259</t>
  </si>
  <si>
    <t> Крем для ног размягчающий мозоли, 250 мл</t>
  </si>
  <si>
    <t>601-260</t>
  </si>
  <si>
    <t> Крем для ног размягчающий мозоли, 500 мл</t>
  </si>
  <si>
    <t>603-631</t>
  </si>
  <si>
    <t> Крем для рук БЕЗ ЗАПАХА, 500 мл</t>
  </si>
  <si>
    <t>603-632</t>
  </si>
  <si>
    <t> Крем для рук БЕЗ ЗАПАХА, 250 мл</t>
  </si>
  <si>
    <t>601-255</t>
  </si>
  <si>
    <t> Крем для рук и ногтей, 250 мл</t>
  </si>
  <si>
    <t>601-256</t>
  </si>
  <si>
    <t> Крем для рук и ногтей, 500 мл</t>
  </si>
  <si>
    <t>601-254</t>
  </si>
  <si>
    <t> Крем для рук питательный, 500 мл</t>
  </si>
  <si>
    <t>601-506</t>
  </si>
  <si>
    <t> Крем-баттер для рук и тела ПИТАНИЕ, 250 мл</t>
  </si>
  <si>
    <t>604-039</t>
  </si>
  <si>
    <t> Крем-баттер для рук и тела ТОНИЗИРУЮЩИЙ, 250 мл</t>
  </si>
  <si>
    <t>601-508</t>
  </si>
  <si>
    <t> Крем-баттер для рук и тела УВЛАЖНЯЮЩИЙ, 250 мл</t>
  </si>
  <si>
    <t>603-875</t>
  </si>
  <si>
    <t> Средство для снятия всех видов лака РОМАШКА с ацетоном, 1000 мл</t>
  </si>
  <si>
    <t>603-876</t>
  </si>
  <si>
    <t> Средство для снятия всех видов лака РОМАШКА с ацетоном, 150 мл</t>
  </si>
  <si>
    <t>601-215</t>
  </si>
  <si>
    <t> Средство для снятия всех видов лака с ацетоном, 1000 мл</t>
  </si>
  <si>
    <t>601-216</t>
  </si>
  <si>
    <t> Средство для снятия всех видов лака с ацетоном, 150 мл</t>
  </si>
  <si>
    <t>601-209</t>
  </si>
  <si>
    <t> Средство для снятия гель-лака (шеллака), 1000 мл</t>
  </si>
  <si>
    <t>601-210</t>
  </si>
  <si>
    <t> Средство для снятия гель-лака (шеллака), 150 мл</t>
  </si>
  <si>
    <t>603-874</t>
  </si>
  <si>
    <t> Гель для рук и тела ЗОЛОТО, 250 мл</t>
  </si>
  <si>
    <t>603-877</t>
  </si>
  <si>
    <t> Жидкость для снятия лака с ногтей без ацетона БЕЗ ЗАПАХА, 105 мл</t>
  </si>
  <si>
    <t>601-253</t>
  </si>
  <si>
    <t> Крем для рук питательный, 250 мл</t>
  </si>
  <si>
    <t>601-507</t>
  </si>
  <si>
    <t> Крем-баттер для рук и тела ВОССТАНАВЛИВАЮЩИЙ, 250 мл</t>
  </si>
  <si>
    <t>604-154</t>
  </si>
  <si>
    <t> Масло для ногтей и кутикулы ВИТАМИННОЕ, 15 мл</t>
  </si>
  <si>
    <t>604-153</t>
  </si>
  <si>
    <t> Масло для ногтей и кутикулы ПИТАНИЕ, 15 мл</t>
  </si>
  <si>
    <t>604-043</t>
  </si>
  <si>
    <t> Обезжириватель ногтевой пластины (БЕЗ РАСТВОРИТЕЛЕЙ), 100 СПРЕЙ</t>
  </si>
  <si>
    <t>601-206</t>
  </si>
  <si>
    <t> Обезжириватель ногтевой пластины и средство для снятия липкого слоя (БЕЗ РАСТВОРИТЕЛЕЙ), 1000 мл</t>
  </si>
  <si>
    <t>601-207</t>
  </si>
  <si>
    <t> Обезжириватель ногтевой пластины и средство для снятия липкого слоя (БЕЗ РАСТВОРИТЕЛЕЙ),  500 мл</t>
  </si>
  <si>
    <t>603-439</t>
  </si>
  <si>
    <t> Обезжириватель ногтевой пластины и средство для снятия липкого слоя (БЕЗ РАСТВОРИТЕЛЕЙ),  150 мл</t>
  </si>
  <si>
    <t>601-613</t>
  </si>
  <si>
    <t> Пенный размягчитель, 150 мл</t>
  </si>
  <si>
    <t>601-218</t>
  </si>
  <si>
    <t> Разбавитель лака, 40 мл</t>
  </si>
  <si>
    <t>601-599</t>
  </si>
  <si>
    <t> Размягчитель натоптышей (ЛОКАЛЬНЫЙ), 500 мл</t>
  </si>
  <si>
    <t>601-607</t>
  </si>
  <si>
    <t> Размягчитель натоптышей (ЛОКАЛЬНЫЙ), 100 мл</t>
  </si>
  <si>
    <t>601-212</t>
  </si>
  <si>
    <t> Средство для снятия лака с ногтей без ацетона, 1000 мл</t>
  </si>
  <si>
    <t>601-213</t>
  </si>
  <si>
    <t> Средство для снятия лака с ногтей без ацетона, 150 мл</t>
  </si>
  <si>
    <t>601-598</t>
  </si>
  <si>
    <t> Средство для удаления кутикулы, 60 мл</t>
  </si>
  <si>
    <t>601-608</t>
  </si>
  <si>
    <t> Средство для удаления кутикулы, 100 мл</t>
  </si>
  <si>
    <t>604-156</t>
  </si>
  <si>
    <t> Сухое масло для ногтей СЛАДКИЙ МЕНТОЛ, 13 мл</t>
  </si>
  <si>
    <t>604-155</t>
  </si>
  <si>
    <t> Сухое масло для ногтей ФРУКТОВЫЙ МИКС, 13 мл</t>
  </si>
  <si>
    <t>603-278</t>
  </si>
  <si>
    <t> Флакон с дозатором помпой, 300 мл</t>
  </si>
  <si>
    <t>Косметические средства (ТМ - "Гельтек")</t>
  </si>
  <si>
    <t>Бренд</t>
  </si>
  <si>
    <t>Назначение</t>
  </si>
  <si>
    <t>Описание</t>
  </si>
  <si>
    <t>Гель для умывания favorite cleansing gel, фл.100 мл</t>
  </si>
  <si>
    <t>The U</t>
  </si>
  <si>
    <t>очищение</t>
  </si>
  <si>
    <t>Мягкий гель для умывания с алое и гиалуроновой кислотой.
Новый гель для умывания Favorite cleansing  gel – это отличное нежное очищающий средство, подходящее для всех типов кожи. В основе – мягкий ПАВ коко-глюкозид. Он даёт мягкую приятную пену, которая не пересушивает кожу, но при этом хорошо удаляет загрязнения.
У средства приятная гелевая текстура без вкраплений. А ещё он бодро бахнет бергамотом и повышает настроение!
Гель можно использовать в качестве основного очищения или как второй этап после гидрофильного масла. Подходит для ежедневного применения.</t>
  </si>
  <si>
    <t>Скраб для кожи головы «Your fresh head», бан. 280 мл</t>
  </si>
  <si>
    <t>глубокое очищение</t>
  </si>
  <si>
    <t xml:space="preserve">Натуральный скраб на основе соли, который понравится любому человеку, заботящемуся о красоте и здоровье своих волос. Регулярное скрабирование кожи головы принесёт сразу несколько видимых результатов: уменьшение сальности кожи головы и ускорение роста волос за счёт улучшения микроциркуляции. </t>
  </si>
  <si>
    <t>Маска-скраб для лица Coffee break mask-scrub, туба 100 мл</t>
  </si>
  <si>
    <t>Маска-скраб деликатно очищает кожу и способствует ее обновлению. Маска подойдёт любому типу кожи, она не содержит крупных абразивов и мягко воздействует на кожу, не травмируя ее.</t>
  </si>
  <si>
    <t>Эссенция Tone Up Hydra Essence,фл. 150 мл</t>
  </si>
  <si>
    <t>тонизация</t>
  </si>
  <si>
    <t>Увлажняющая эссенция с гиалуроновой кислотой и экстрактом одуванчика THE U Tone Up Hydra Essence. Эссенция с гиалуроновой кислотой увлажняет, тонизирует, борется со свободными радикалами, помогает быстрой регенерации.
Показания к применению: для регулярного домашнего ухода за кожей лица любого типа, особенно обезвоженной и сухой.</t>
  </si>
  <si>
    <t>Тоник успокаивающий Must have toner, фл. 150 мл</t>
  </si>
  <si>
    <t>Натуральный успокаивающий тоник для ухода за любым типом кожи. Содержит в составе комплекс экстрактов лекарственных трав: календулы, ромашки, липы, льна,липы и клевера, который увлажняет и тонизирует кожу, защищает от негативных факторов окружающей среды, делает ее более гладкой и сияющей. Пантенол восстанавливает и заживляет, алоэ снимает раздражения и увлажняет. Тоник имеет легкую текстуру и мгновенно впитывается, не оставляя неприятного ощущения пленки.</t>
  </si>
  <si>
    <t>Успокаивающий тоник с экстрактами центеллы и ламинарии Keep calm toner</t>
  </si>
  <si>
    <t xml:space="preserve">Тоник с центеллой и ламинарией глубоко увлажняет кожу, оказывает выраженный успокаивающий эффект, снимает воспаление, ускоряет заживление кожи. </t>
  </si>
  <si>
    <t>Сыворотка для лица True baby-face serum, фл. 30 мл</t>
  </si>
  <si>
    <t>активный уход</t>
  </si>
  <si>
    <t>Универсальная сыворотка, которая работает сразу в нескольких направлениях! Ниацинамид предотвращает старение, себорегулирует, борется с акне и пигментацией. Витамин С в стабильной форме обладает антиоксидантными и осветляющими свойствами, выравнивает тон лица. Экстракты шиповника, календулы, ромашки и липы делают кожу более гладкой и упругой, обладают противовоспалительным действием, успокаивают. При постоянном применении кожа становится более здоровой и отдохнувшей, воспаления и жирный блеск уменьшаются. Сыворотка обладает легкой текстурой, моментально впитывается, не оставляя дискомфортных ощущений. Подходит в качестве базы под макияж.</t>
  </si>
  <si>
    <t>Сыворотка для лица Keep Calm Serum, фл. 30 мл</t>
  </si>
  <si>
    <t>Увлажняющая сыворотка для проблемной, сухой кожи, подходит также для жирной и чувствительной. Обеспечивает ежедневный уход за кожей лица с обезвоживанием, раздражением, повреждениями. Сыворотка содержит две формы гиалуроновой кислоты: высокомолекулярную и гиалуроновую кислоту со сверхмалой длиной цепи, которые обеспечивают глубокое увлажнение кожи и препятствуют потере влаги. Центелла азиатская оказывает выраженное антиоксидантное действие, обладает противовоспалительными свойствами, восстанавливает местный иммунитет кожи, усиливает барьерные свойства кожи, уменьшает чувствительность к внешним воздействиям и сокращает потерю кожей влаги. Экстракты алоэ и ламинарии успокаивают и заживляют кожу, снимают раздражение и покраснение, интенсивно увлажняют, оказывая эффект лёгкого лифтинга. Молочная кислота борется с воспалениями и выравнивает тон кожи. </t>
  </si>
  <si>
    <t>МУЖСКАЯ КОСМЕТИКА</t>
  </si>
  <si>
    <t>Гель для умывания Geltek Men, фл. 200 мл</t>
  </si>
  <si>
    <t>GELTEK men</t>
  </si>
  <si>
    <t>мужская косметика</t>
  </si>
  <si>
    <t>Гель для умывания эффективно очищает кожу от загрязнений окружающей среды и излишек кожного сала, которые нельзя смыть обычной водой</t>
  </si>
  <si>
    <t>Гель для умывания Geltek Men, фл. 100 мл</t>
  </si>
  <si>
    <t>Крем увлажняющий Geltek Men, фл. 30 мл</t>
  </si>
  <si>
    <t>Увлажняющий крем универсален и закрывает сразу несколько задач: увлажняет, питает, ускоряет заживление микроповреждений, вызванных бритьем, предотвращает появление акне.</t>
  </si>
  <si>
    <t>Сыворотка против акне Geltek Men, фл 30мл</t>
  </si>
  <si>
    <t>Профессиональное средство для домашнего ухода от прыщей и черных точек. Азелаиновая кислота борется с воспалениями, препятствует гиперкератозу, избавляет от комедонов, осветляет пятна постакне. Средство содержит мощный противовоспалительный компонент тетрапептид-44, экстракты череды и тысячелистника, а также салициловую кислоту, которые стимулируют обновление эпидермиса и предотвращают появление комедонов и воспалений. Цинк и другие минералы, входящие в состав средства, регулируют выработку кожного сала.
Витамин Е, пантенол и сок алоэ вера способствуют быстрой регенерации и заживлению микротравм, включая те, которые могут возникнуть после бритья.
Сыворотка от прыщей Стоп-акне Geltek Men так же содержит успокаивающие компоненты, поэтому подходит для тех, кто имеет купероз и розацеа. Разрешено к применению в комплексном уходе от прыщей для подростков. Подходит для чувствительной, для проблемной и жирной кожи лица.</t>
  </si>
  <si>
    <t>Спортивный солнцезащитный гель SPF 30, туба 50мл</t>
  </si>
  <si>
    <t>Спортивный солнцезащитный гель разработан дерматологами с учетом особенностей мужской кожи.
Он обеспечивает высокую степень защиты от негативного воздействия ультрафиолетового излучения в спектрах UVA и UVB во время активного отдыха. Поскольку гель обладает водоотталкивающими свойствами, он не смывается потом и подходит для занятий водными видами спорта.</t>
  </si>
  <si>
    <t>Флюид после бритья Geltek Men, фл. 100 мл</t>
  </si>
  <si>
    <t>Флюид предназначен для ухода за кожей после бритья или как самостоятельное уходовое средство. Заменяет бальзам или лосьон после бритья. Подходит для любого типа кожи, в том числе для чувствительной. </t>
  </si>
  <si>
    <t>Мужской гель для интимной гигиены Geltek Men, фл. 240 мл</t>
  </si>
  <si>
    <t>Флюид предотвращает врастание волос и появление воспалений, выравнивает тон кожи, снимая отечность и уменьшая выраженность купероза, помогает от раздражения после бритья. Сквалан и бисаболол эффективно смягчают и увлажняют кожу, укрепляют защитный барьер кожи и нейтрализуют воспаления. Растительные экстракты заживляют микроповреждения и успокаивают раздраженную кожу, снимают покраснение, оказывают противовоспалительное действие.  </t>
  </si>
  <si>
    <t>ОЧИЩЕНИЕ</t>
  </si>
  <si>
    <t>Гель очищающий, фл. 200 мл</t>
  </si>
  <si>
    <t>Гельтек</t>
  </si>
  <si>
    <t>«Гель очищающий» бренда «Гельтек» – это пенящееся средство для умывания, которое бережно и эффективно очищает кожу лица, шеи и декольте от загрязнений, макияжа и избытков кожного сала без эффекта «стягивания» и пересушивания. За счет того, что гель не содержит агрессивных ПАВов, некомедогенен и гипоаллергенен, а его РН близок к естественному РН кожи, он подходит для применения на чувствительной коже. «Гель очищающий» мягко вспенивается и имеет приятный запах.</t>
  </si>
  <si>
    <t>Гель очищающий, фл. 100 мл</t>
  </si>
  <si>
    <t>Гидрофильное масло Antioxidant Cleansing Oil, фл. 140 мл</t>
  </si>
  <si>
    <t>Гидрофильное масло Antioxidant Cleansing Oil предназначено для мягкого и глубокого очищения кожи любого типа, в том числе и чувствительной. Его можно использовать как в домашнем, так и профессиональном уходе  Средство необходимо хранить в сухом и прохладном месте, куда не попадают солнечные лучи.</t>
  </si>
  <si>
    <t>Очищающий мусс с витамином С, фл. 150 мл</t>
  </si>
  <si>
    <t>Воздушный мусс для умывания на основе мягких неионогенных поверхностно-активных веществ, которые сохраняют защитный барьер кожи и не пересушивают ее. Благодаря витамину С, мусс придает коже сияние и выравнивает тон. Д-пантенол и сок алоэ-вера в составе мусса оказывают успокаивающее и иммуностимулирующее действие на эпидермис, а также предотвращают чувство дискомфорта и стянутости после контакта с водой. Средство экономично и удобно в использовании, не щиплет глаза, не раздражает кожу и может применяться для снятия косметики и загрязнений с области глаз</t>
  </si>
  <si>
    <t>Очищающий мусс с алоэ вера, фл. 150 мл</t>
  </si>
  <si>
    <t>Воздушный мусс для умывания на основе мягких неионогенных поверхностно-активных веществ, которые сохраняют защитный барьер кожи. Мусс не вызывает чувства дискомфорта и стянутости после контакта с водой благодаря содержащемуся в нем Д-пантенолу и соку алоэ вера, оказывающему успокаивающее и иммуностимулирующее действие на эпидермис. Средство экономично и удобно в использовании, не щиплет глаза и может применяться для снятия косметики и загрязнений с области глаз.</t>
  </si>
  <si>
    <t>ГЛУБОКОЕ ОЧИЩЕНИЕ</t>
  </si>
  <si>
    <t>Гель для дезинкрустации, фл. 200 мл</t>
  </si>
  <si>
    <t xml:space="preserve">Гель для дезинкрустации является ионизированным гелем для проведения процедуры при помощи гальванического тока. В состав препарата введены такие компоненты, как поливинилпирролидон , сорбирующий загрязнения, и сок Aloe Vera, известный своей противовоспалительной активностью Гель подходит также для ультразвукового пилинга и может использоваться в комплексной чистке в качестве геля для холодного распаривания. </t>
  </si>
  <si>
    <t>Гель для дезинкрустации, туба 100 мл</t>
  </si>
  <si>
    <t>Маска энзимная пектиновая, фл. 200 мл</t>
  </si>
  <si>
    <t xml:space="preserve">В аппаратной косметологии маска энзимная пектиновая используется в качестве «холодного распаривания» перед основной аппаратной процедурой. Использование маски заметно улучшает эффективность ультра-, электро- и лазерофореза. В домашнем уходе маска способствует естественному процессу пилинга, готовит кожу к тонизации и увлажнению, повышает эффективность косметических средств, которые будут нанесены на кожу после маски. </t>
  </si>
  <si>
    <t>Маска энзимная пектиновая, туба 100 мл</t>
  </si>
  <si>
    <t>Лосьон для дезинкрустации и чистки лица, фл. 200 мл</t>
  </si>
  <si>
    <t xml:space="preserve">Лосьон для дезинкрустации и чистки лица является универсальным средством для проведения ультразвукового пилинга. Лосьон размыливает жиры в порах, очищает кожу, тем самым позволяя увеличить эффект от проведения процедуры. В состав препарата введены такие компоненты, как поливинилпирролидон, сорбирующий загрязнения, и сок Aloe Vera, известный своей противовоспалительной активностью. Лосьон также является ионизированным, что позволяет применять его для дезинкрустации гальваническим током, в случае, если косметологу удобнее работать с жидким составом. </t>
  </si>
  <si>
    <t>Всесезонный гель-пилинг, фл. 50 мл</t>
  </si>
  <si>
    <t>Гелевый поверхностный всесезонный пилинг для всех типов кожи, подходит для любого фототипа по Фицпатрику,  для кожи с повышенной чувствительностью, куперозом, розацеа (вне обострения). Не обладает фотосенсибилизирующим свойством. Предназначен для применения в программах, направленных на устранение поверхностной пигментации,  в том числе поствоспалительной, на уменьшение признаков фотостарения,  при проблемной коже (воспалительной и комедональной формах акне), при тусклом цвете лица, гиперкератозе, обезвоженности кожи, для подготовки кожи к повреждающим процедурам (лазерной шлифовке, срединным и поверхностно-срединным пилингам), подходит  для всех типов кожи и любого фототипа. Можно  применять при чувствительной коже (с осторожностью). Допускается всесезонное применение.</t>
  </si>
  <si>
    <t>ТОНИЗАЦИЯ</t>
  </si>
  <si>
    <t>Тоник для жирной и проблемной кожи (лосьон тонизирующий), фл. 200 мл</t>
  </si>
  <si>
    <t xml:space="preserve">Тоник для жирной и проблемной кожи показан для ухода за кожей с повышенной сальностью. Он сужает поры, нормализует цвет и эластичность кожи, минимизирует воспалительные процессы. Идеально подходит для использования в качестве поросуживающего средства после всех видов чистки лица. Соли озера «Островное» содержат большое количество минералов, микроэлементов и биологически активных компонентов, обеспечивают высокую электропроводность геля и усиливают лимфодренаж. </t>
  </si>
  <si>
    <t>Тоник для жирной и проблемной кожи (лосьон тонизирующий), фл. 100 мл</t>
  </si>
  <si>
    <t>Тоник с гидролизатом коллагена и алоэ вера, фл. 200 мл</t>
  </si>
  <si>
    <t>Тоник с гидролизатом коллагена и алое вера восстанавливает упругость и эластичность кожи. Сок лекарственного растения Aloe Vera оказывает противовоспалительное действие, устраняет раздражение, шелушение, сухость кожи. В состав тоника входят гидролизат коллагена и сок алоэ вера, которые в совокупности оказывают отличный омолаживающий эффект. Достаточно купить этот тоник для кожи, чтобы запустить замедлившийся процесс регенерации и восстановить защитный и гидролипидный барьер эпидермиса. Наличие гиалуроновой кислоты и алоэ вера в составе средства обеспечивает уставшей, обезвоженной и стареющей коже мощную подпитку, увлажнение и устранение морщин.Показания: чувствительная кожа снарушениемтургора,тонуса кожи</t>
  </si>
  <si>
    <t>Тоник с гидролизатом коллагена и алоэ вера, фл. 100 мл</t>
  </si>
  <si>
    <t>Тоник с гиалуроновой кислотой и эластином, фл. 200 мл</t>
  </si>
  <si>
    <t xml:space="preserve">Тоник с гиалуроновой кислотой и эластином рекомендован для себостатической и чувствительной кожи. Сочетание высокомолекулярной гиалуроновой кислоты и эластина обеспечивает выраженное поверхностное увлажнение, а гидролизат коллагена не только восстанавливает дермальный матрикс, но и стимулирует естественную выработку коллагеновых и эластиновых волокон, значительно улучшая тургор кожи. </t>
  </si>
  <si>
    <t>Тоник с гиалуроновой кислотой и эластином, фл. 100 мл</t>
  </si>
  <si>
    <t>Освежающий тоник с АНА - кислотами, фл. 200 мл</t>
  </si>
  <si>
    <t>Освежающий тоник с АНА-кислотами ускоряет обновление эпидермиса, способствует отбеливанию кожи и устранению пигментации, оказывает противовоспалительное действие, выравнивает тон и микрорельеф, повышает уровень увлажнённости кожи.</t>
  </si>
  <si>
    <t>Освежающий тоник с АНА - кислотами, фл. 100 мл</t>
  </si>
  <si>
    <t>Лосьон-концентрат NEO, фл. 200 мл</t>
  </si>
  <si>
    <t xml:space="preserve">Лосьон-концентрат NEO содержит уникальный, созданный на базе нанотехнологий фосфолипидный комплекс с дигидрокверцетином. За счет его высокого содержания лосьон-концентрат оказывает выраженное стимулирующее, антиоксидантное, противовоспалительное, ранозаживляющее действие. Эффект от использования лосьона-концентрата в аппаратной косметологии заметен уже после первой процедуры. </t>
  </si>
  <si>
    <t>Лосьон-концентрат NEO, фл. 100 мл</t>
  </si>
  <si>
    <t>Отшелушивающий лосьон salicylic 2%, фл. 100 мл</t>
  </si>
  <si>
    <t>Отшелушивающий лосьон с салициловой кислотой незаменим для ухода за кожей лица с повышенной активностью сальных желез, склонной к воспалениям и комедонам. Также отлично подходит для себорейных зон тела (спины, груди, плечей).</t>
  </si>
  <si>
    <t>АКТИВНЫЙ УХОД</t>
  </si>
  <si>
    <t>Гель для жирной кожи, фл. 200 мл</t>
  </si>
  <si>
    <t xml:space="preserve">Гель для жирной кожи рекомендуется использовать при активной стадии угревой болезни. Гель содержит препарат серы, который успешно снижает секрецию кожного сала, не нарушая естественную микрофлору, обладает противопаразитарным, противомикробным действиями. Сок Aloe Vera, введенный в гель, восстанавливает работу иммунных клеток, снимает воспаления и раздражения, успокаивает кожу. Высокомолекулярная гиалуроновая кислота образует защитную микропленку и действует по методу "влажного компресса", т.е. удерживает влагу в коже, не нарушая гидробаланс даже при агрессивной терапии. Гель для жирной кожи не вызывает привыкания и сочетается с другими препаратами, что позволяет встраивать его в применяемую терапию угревой болезни, использовать его в комплексе и в течение длительного времени. </t>
  </si>
  <si>
    <t>Гель для жирной кожи, фл. 100 мл</t>
  </si>
  <si>
    <t>Гель косметический гидратирующий тонизирующий, фл. 200 мл</t>
  </si>
  <si>
    <t>Оказывает антиоксидантное, противовоспалительное действие. Гель восстанавливает упругость, эластичность и цвет кожи, повышает ее защитные свойства, предупреждает образование морщин. Благодаря мягкой текстуре, близкой по форме к крем-гелю, тонизирующий гель очень комфортен в использовании и не требует нанесения крема после его применения.</t>
  </si>
  <si>
    <t>Гель косметический гидратирующий тонизирующий, фл. 100 мл</t>
  </si>
  <si>
    <t>Гель косметический гидратирующий для зрелой кожи (форма 1), фл. 200 мл</t>
  </si>
  <si>
    <t xml:space="preserve">Показан к применению при возрастных изменениях кожи, отягощенных гиперпигментацией, локальной чувствительностью отдельных участков, покраснением, раздражением, воспалительными элементами. Гель восстанавливает функции и иммунный ответ клеток, обладает омолаживающим, увлажняющим, защитным, успокаивающим и иммуностимулирующим действиями. Уникальный состав геля позволяет добиться видимых улучшений даже при выраженном старении кожи. </t>
  </si>
  <si>
    <t>Гель косметический гидратирующий для зрелой кожи (форма 1), фл. 100 мл</t>
  </si>
  <si>
    <t>Гель гидратирующий пектиновый, фл. 200 мл</t>
  </si>
  <si>
    <t xml:space="preserve">Показан к применению при обезвоженной коже с нарушениями тургора и пигментации. Природный полисахарид пектин в комплексе с гиалуроновой кислотой восстанавливает гидробаланс кожи. Низкий pH геля (3,5) позволяет использовать данный продукт в качестве легкого пилинга, а также перед процедурой комплексной чистки лица для размягчения рогового слоя. Соли озера Островное обеспечивают высокую электропроводность геля и усиливают лимфодренаж. </t>
  </si>
  <si>
    <t>Гель гидратирующий пектиновый, фл. 100 мл</t>
  </si>
  <si>
    <t>Гель антивозрастной NEO,  фл. 200 мл</t>
  </si>
  <si>
    <t xml:space="preserve">Косметика серии NEO содержит уникальный, созданный на базе нанотехнологий фосфолипидный комплекс с дигидрокверцетином. Гель антивозрастной NEO бережно ухаживает за кожей лица, разглаживая морщины, увлажняя и тонизируя ее. При регулярном использовании геля восстанавливается цвет, эластичность кожи, овал лица становится выразительнее, а кожа значительно моложе. </t>
  </si>
  <si>
    <t>Гель антивозрастной NEO,  фл. 100 мл</t>
  </si>
  <si>
    <t>Гель косметический контактный с гидролизатом коллагена и алоэ вера, фл. 250 мл</t>
  </si>
  <si>
    <t>Гель, применяющийся в аппаратной косметологии. Подходит для миостимуляции, лимфодренажа, ультразвуковой терапии, RF-лифтинга</t>
  </si>
  <si>
    <t>Гель увлажняющий +, фл. 200 мл</t>
  </si>
  <si>
    <t>Гель увлажняющий + это косметическое средство для профессионального и домашнего ухода за кожей лица, шеи и декольте с целью качественного увлажнения и защиты кожи от агрессивных факторов внешней среды. Высокомолекулярная гиалуроновая кислота активно увлажняет поверхностные слои кожи, восстанавливает гидролипидную мантию. Сок Алоэ Вера повышает иммунитет клеток кожи, а также является источником необходимых микроэлементов. Фукогель создает оптимальные условия для существования нормальной микрофлоры кожи и способствует повышению уровня увлажнённости эпидермиса, обладает эффектом anti-pollution. Гель обладает эффектом длительного увлажнения кожи, при этом оставаясь проницаемым для воздуха, обеспечивает комфортные ощущения после нанесения, повышать тонус и тургор кожи за счет увлажнения эпидермиса, уменьшает раздражение кожи, снижает её чувствительность и улучшает барьерную функцию.</t>
  </si>
  <si>
    <t>Гель увлажняющий +, фл. 100 мл</t>
  </si>
  <si>
    <t>Гель для сухой и нормальной кожи NEO,  фл. 200 мл</t>
  </si>
  <si>
    <t xml:space="preserve">Гель для сухой кожи NEO сочетает три метода увлажнения. Гидроманил (камедь цезальпинии шиповатой) действует по принципу окклюзии. Высокомолекулярная гиалуроновая кислота увлажняет кожу по методу «влажного компресса», а уникальная липосомальная форма дигидрокверцетина воздействует на более глубокие слои кожи, устраняя саму причину обезвоженности, нормализует работу клеток, укрепляя капилляры и защищая клетки кожи от действия свободных радикалов. </t>
  </si>
  <si>
    <t>Гель для сухой и нормальной кожи NEO,  фл. 100 мл</t>
  </si>
  <si>
    <t>Гель с БТА-эффектом, фл. 200 мл</t>
  </si>
  <si>
    <t xml:space="preserve">Гель эффективно и быстро решает проблему мимической активности - оказывает мягкое миорелаксирующее действие, уменьшая глубину морщин,  интенсивно увлажняет кожу лица и возвращает ей бархатистость и упругость. Один из активных компонентов геля - аргирелин -  расслабляет мимические морщины, блокирует мышечную иннервацию за счет конкурентного ингибирования белков, которые участвуют в проведении нервного импульса. Происходит ослабления мимической активности - исчезают мимические морщины на лбу, во внешних уголках глаз, около рта. Алое вера в составе геля обладает иммуностимулирующим, противовоспалительным действиями, а гиалуроновая кислота создает воздухопроницаемую микропленку, удерживающую воду, защищающую кожу от агрессивного воздействия окружающей среды. </t>
  </si>
  <si>
    <t>Гель с БТА-эффектом, фл. 100 мл</t>
  </si>
  <si>
    <t>Гель с БТА-эффектом, фл. 30 мл</t>
  </si>
  <si>
    <t>Гель моделирующий для нижней трети лица, фл. 100 мл</t>
  </si>
  <si>
    <t>Лёгкий гель с мощным подтягивающим действием, выравнивает контур лица и делает его овал более четким. Сбалансированная формула укрепляет кожу, способствует ускорению тока лимфы, уменьшению отёчности тканей и стимулирует липолиз.</t>
  </si>
  <si>
    <t>Гель антикуперозный, фл. 200 мл</t>
  </si>
  <si>
    <t xml:space="preserve">Благодаря уникальному сочетанию активных ингредиентов гель эффективно воздействует на сосуды, снимает покраснение кожи, восстанавливает микроциркуляцию возвращая лицу гладкость, красоту и естественный цвет. </t>
  </si>
  <si>
    <t>Гель антикуперозный, фл. 100 мл</t>
  </si>
  <si>
    <t>Гель антикуперозный, фл. 30 мл</t>
  </si>
  <si>
    <t>Гель Ceramide SkinSaver, фл. 30 мл</t>
  </si>
  <si>
    <t>Безводный гель с биоцерамидным комплексом и другими структурными элементами гидролипидной мантии эпидермиса, витаминами и антиоксидантами. Гель имеет шелковистую, приятную текстуру, защищает повреждённую кожу от агрессии внешней среды, от температурных факторов. Мгновенно успокаивает, смягчает раздраженную, пересушенную кожу, увлажняет и устраняет шелушение, в том числе после повреждающих косметических процедур и при атопическом дерматите, сопровождающемся сухостью кожи. Идеален в качестве основы под макияж и средства для ухода за кожей губ, кутикулы и зоны вокруг глаз, а также для регулярного ухода за очень сухой кожей лица и других участков тела.</t>
  </si>
  <si>
    <t>Гель "Интенсив-регенерация", фл. 100 мл</t>
  </si>
  <si>
    <t xml:space="preserve">Гель сокращает реабилитационный период после любых повреждающих косметологических процедур, обладает выраженным ранозаживляющим эффектом, снимает раздражение, уменьшает папулы и другие следы проколов кожи, увлажняет и восстанавливает кожу. </t>
  </si>
  <si>
    <t>Гель "Интенсив-регенерация", фл. 30 мл</t>
  </si>
  <si>
    <t>Крем-сыворотка Retiderm 0.5, фл. 30 мл</t>
  </si>
  <si>
    <t>Крем-сыворотка для всех типов кожи с возрастными изменениями, для фотоповреждённой кожи, а также для кожи со склонностью к воспалениям, гиперкератозу, образованию пигментации, с расширенными порами.</t>
  </si>
  <si>
    <t>Крем-сыворотка Retiderm 0.25, фл 30 мл</t>
  </si>
  <si>
    <t>Сыворотка "Стоп-Акне", фл. 30 мл</t>
  </si>
  <si>
    <t>Сыворотка «Стоп-Акне» - это средство для интенсивного и профилактического ухода за кожей, склонной к воспалениям и пигментации, в том числе при розацеа и демодекозе.</t>
  </si>
  <si>
    <t>Сыворотка "Stop time 25", фл. 30 мл</t>
  </si>
  <si>
    <t>В сыворотке "Stop time 25" сочетаются наиболее действенные антивозрастные компоненты: антиоксиданты, увлажняющие компоненты. Сыворотка применяется при возрастных изменениях кожи с сопутствующими проблемами, как изменение тургора кожи, контура, цвета кожи, единичные или множественные проявления купероза. Кроме того, сыворотка имеет накопительный эффект: овал лица становится более подтянутым, благодаря высокому содержанию эластина, сокращается глубина мелких морщин и повышается упругость кожи.</t>
  </si>
  <si>
    <t>Сыворотка  "3D-увлажнение", фл. 30 мл</t>
  </si>
  <si>
    <t>Сыворотка «3D-увлажнение» предотвращает дегидратацию кожи, оказывает выраженный увлажняющий эффект, стимулирует восстановительные процессы в коже, разглаживает мелкие морщины и препятствует появлению новых. В результате улучшения тургора и эластичности, кожа приобретает здоровое сияние. Сыворотка «3D-увлажнение» - это интенсивное средство, в составе которого находится гексапептид диффупорин, три вида гиалуроновой кислоты и сок алоэ вера. Благодаря идеальному сочетанию ингредиентов, сыворотка активно увлажняет кожу, препятствует трансэпидермальной потере воды, улучшает эластичность и восстанавливает тургор кожи, уменьшает глубину морщин. Обладает способностью успокаивать воспаления и снимать раздражения. Сыворотка подходит для всех типов кожи, включая кожу с повышенной чувствительностью. Рекомендуется к применению в профессиональном уходе: в сочетании с аппаратными методиками (ультрафонофорез, ионофорез, электропорация, лазерная терапия), мануальными методиками (в качестве активного концентрата под маски с элементами окклюзии) и на завершающем этапе процедур, для нанесения под защитный крем. А также сыворотка может использоваться в домашнем уходе, как интенсивное средство для нанесения под крем или гель по типу кожи.</t>
  </si>
  <si>
    <t>Сыворотка моделирующая "Актив-лифтинг", фл. 30 мл</t>
  </si>
  <si>
    <t>Сыворотка моделирующая "Актив-лифтинг" обладает липолитическим и выраженным подтягивающим эффектом, выравнивает контур лица и делает его овал более очерченным. В состав обновлённой сыворотки входит инновационный компонент пуллулан, который не только создает мгновенный лифтинг-эффект, повышает упругость кожи, но и обладает эффектом anti-pollution, делая кожу устойчивее к неблагоприятным факторам агрессивной внешней среды, а также проявляет свойства пребиотика, создавая благоприятные условия для существования  нормальной микрофлоры кожи. Кроме того, пуллулан препятствует трансэпидермальной потере влаги. Кофеин в составе сыворотки способствует ускорению тока лимфы, уменьшению отёчности тканей и стимулирует липолиз. Высокомолекулярная гиалуроновая кислота интенсивно увлажняет эпидермис, создавая на поверхности кожи воздухопроницаемую микроплёнку.</t>
  </si>
  <si>
    <t>Сыворотка "Миорелакс",фл.30 мл</t>
  </si>
  <si>
    <t>Сыворотка «Миорелакс» - это интенсивная сыворотка с эффектом, подобным действию Botulinum Toxin A. Применение сыворотки способствует быстрому уменьшению глубины существующих морщин и предотвращает появление новых. Сыворотка «Миорелакс» содержит пептид аргирелин, способный проникать в глубокие слои кожи и, воздействуя на нервные окончания, блокировать передачу нервного импульса на мимическую мускулатуру лица. Вследствие ослабления мимической активности разглаживаются существующие морщины и предотвращается появление новых. За счет мощного антиоксидантного и восстанавливающего действия экстракта артишока, сыворотка «Миорелакс» возвращает коже упругость и замедляет процесс старения, усиливает регенерацию кожи. Высокомолекулярная гиалуроновая кислота в составе сыворотки защищает кожу от воздействия внешней среды и предотвращает трансэпидермальную потерю влаги.</t>
  </si>
  <si>
    <t>Сыворотка "Интенсив-омоложение", фл. 100 мл</t>
  </si>
  <si>
    <t>Благодаря уникальному составу сыворотка уменьшает глубину морщин, снимает воспаления, разглаживает кожу, восстанавливает тургор, делает лицо заметно моложе. Причем все эти изменения достигаются благодаря внутренним механизмам организма и являются естественными для кожи человека. Сыворотка "Интенсив-омоложение" - единственный продукт бренда "Гельтек", который содержит два вида гиалуроновой кислоты: высокомолекулярную гиалуроновую кислоту и гиалуроновую кислоту со сверхмалой длиной цепи. Подходит для всех типов кожи.</t>
  </si>
  <si>
    <t>Сыворотка "Интенсив-омоложение", фл. 30 мл</t>
  </si>
  <si>
    <t>Сыворотка ProbioSkin, фл. 30 мл</t>
  </si>
  <si>
    <t>Сыворотка Пробиоскин (ProbioSkin) - это идеальное восстанавливающее средство для кожи с нарушенным иммунным ответом и повреждённым защитным барьером. Независимо от причины нарушения, будь то стресс, воспалительные процессы, розацеа или последствия агрессивного ухода за кожей, комплекс про- и пребиотических компонентов нормализует баланс микрофлоры, поддерживая жизнедеятельность полезных микроорганизмов и подавляя размножение патогенных. Помимо microbiome friendly - компонентов, сыворотка содержит витамин С в стабильной форме, предотвращающий оксидативный стресс, предупреждающий фотостарение и придающий коже здоровое сияние. Гиалуроновая кислота и фукогель в составе сыворотки глубоко увлажняют кожу, обладают свойством anti-pollution и оказывают лифтинг-эффект, делая кожу более упругой, а также улучшают её качество и барьерную функцию.</t>
  </si>
  <si>
    <t>Антиоксидантная сыворотка С-Energy, фл. 30 мл</t>
  </si>
  <si>
    <t>Антиоксидантная сыворотка С-Energy станет идеальным средством для всех городских жителей и любителей солнца. Высокоэффективная антиоксидантная сыворотка с 5%-ным витамином С, находящемся в двух стабильных формах, таких как инкапсулированный в липосомах аскорбил пальмитат и аскорбил глюкозид. Также средство содержит ресвератрол 3% , феруловую кислоту 0,5%, ниацинамид 5%, фосфолипидный комплекс с дигидрокверцетином 3%.
Сыворотка имеет лёгкую, нежную, гелевую текстуру, повышает устойчивость кожи к UV- и IRA-излучению и негативному воздействию окружающей среды (озон, поллютанты, плохая экология), вызывающего окисление и, как следствие, повреждение клеток кожи. Средство обладает высокой концентрацией трёх самых мощных антиоксидантов — витамина С, ресвератрола и феруловой кислоты, которые придают ему омолаживающие и детоксицирующие свойства. Сыворотка разглаживает мелкие и глубокие морщины, осветляет тон кожи и снижает чувствительность. Ниацинамид регулирует активность сальных желез и уменьшает склонность к воспалениям. При регулярном применении кожа становится ровной по тону, сужаются поры, воспаления появляются реже, кожа становится менее реактивной.</t>
  </si>
  <si>
    <t>Антиоксидантный коктейль "VitaMatrix", фл. 30 мл</t>
  </si>
  <si>
    <t>Легкая по текстуре крем-сыворотка, обогащенная мощнейшими антиоксидантами, такими как: Витамин А, Витамин С, Витамин Е. Благодаря такому составу средство эффективно нейтрализует действие свободных радикалов на коже, придает коже здоровое сияние, борется с признаками фото- и хроностарения. За счет содержания высокомолекулярной гиалуроновой кислоты, средство эффективно удерживает влагу в эпидермисе, а также восстанавливает защитный барьер кожи.</t>
  </si>
  <si>
    <t>Омолаживающий концентрат 5 peptides, фл. 30 мл</t>
  </si>
  <si>
    <t>Лёгкий гелевый концентрат с мощным антивозрастным действием. В составе - 5 видов пептидов, прицельно воздействующих на все звенья формирования признаков фото- и хроностарения. Сигнальный (регуляторный) пептид-матрикин МATRIXYL® Morphomics™, два пептида-миорелаксанта, работающие в тандеме - Argireline® и Leuphasyl®, ремоделирующий трипептид меди, стимулирующий пептид Relistase , усиливающие действие друг друга, позволяют достигнуть максимально возможных результатов в улучшении состояния зрелой кожи. Ежедневное применение сыворотки в течение одного-двух месяцев обеспечит улучшение качества кожи на тканевом уровне: значительное увеличение упругости и эластичности кожи, уменьшение глубины морщин и тонких линий, предотвращение дряблости кожи и деформации овала. Кожа становится гладкой, сияющей, плотной, улучшается цвет лица. Запускаются процессы восстановления барьерной функции, ускоряется регенерация. Это оздоравливает кожу и делает её помолодевшей, ухоженной. Снятие напряжения с круговой мышцы глаза благотворно влияет на внешний вид периорбитальной области, уменьшая не только количество и глубину морщин, но и отечность в зоне вокруг глаз. За счет ингредиентов не пептидной природы (гиалуроновая кислота, фукогель, фитокультура стволовых клеток яблока, пуллулан), омолаживающий концентрат повышает устойчивость кожи к воздействию солнечных лучей и агрессии внешней среды, снимает раздражение, восстанавливает и поддерживает уровень увлажнённости кожи, обеспечивает оптимальные условия жизни для нормальной микрофлоры, создаёт эффект лифтинга и замедляет старение.</t>
  </si>
  <si>
    <t>Гель-концентрат с низкомолекулярной гиалуроновой кислотой, фл. 30 мл</t>
  </si>
  <si>
    <t xml:space="preserve">Основной активный ингредиент геля-концентрата - низкомолекулярная гиалуроновая кислота. Она свободно проникает через кожный покров, активно воздействует на морщины и разглаживает их, стимулирует выработку естественной гиалуроновой кислоты клетками кожи. За счет высокой концентрации, гель оказывает эффект мгновенного лифтинга и позволяет достигнуть максимального эффекта от аппаратной косметологии с первой процедуры, не прибегая к инъекционным методикам и пластической хирургии. </t>
  </si>
  <si>
    <t>Гель-концентрат с низкомолекулярной гиалуроновой кислотой, фл. 100 мл</t>
  </si>
  <si>
    <t>Матирующий флюид, фл. 30 мл</t>
  </si>
  <si>
    <t>Матирующий флюид станет идеальным средством для утреннего ухода за жирной и комбинированной кожей! 
Он мгновенно делает кожу матовой и сокращает выделение себума в течение дня, благодаря наличию микроспонжей и других матирующих компонентов в составе. 
Кроме того, действие флюида обладает накопительным свойством: ниацинамид и цинк уменьшают активность сальных желез и уменьшают склонность к воспалениям.
При регулярном применении флюида кожа становится более матовой, ровной по тону, воспаления появляются реже, а чувствительность снижается. Средство не забивает поры, не провоцирует появление воспалений и комедонов. 
Подходит для использования в качестве базы под макияж.</t>
  </si>
  <si>
    <t>Обновляющий флюид Альфадерм, фл. 30 мл</t>
  </si>
  <si>
    <t>Легкий флюид с текстурой oil free, со слабокислым рН и оптимальным для регулярного ухода за кожей содержанием АНА-кислот. Препарат мягко стимулирует естественное отшелушивание омертвевших частичек рогового слоя эпидермиса, способствует улучшению текстуры и гладкости кожи, выравниванию тона, уменьшению выраженности пигментации, в том числе поствоспалительной, препятствует образованию комедонов и воспалений.</t>
  </si>
  <si>
    <t>Сыворотка Brightening skin, фл. 30 мл</t>
  </si>
  <si>
    <t>Сыворотка идеально подходит для чувствительной и обезвоженной кожи, а также для кожи с возрастными изменениями. За счёт стимуляции обновления клеток кожи сыворотка осветляет пигментные пятна, выравнивает тон, уменьшает глубину мелких морщин. Основной ингредиент, обладающий отбеливающим свойством — производное койевой кислоты, которая может усиливать фоточувствительность кожи. Поэтому при использовании сыворотки Brightening Skin рекомендуется наносить солнцезащитное средство с SPF 30 и выше. Кроме того, благодаря ниацинамиду в составе сыворотка сужает поры и обладает противовоспалительным действием. Экстракт солодки оказывает смягчающее и противовоспалительное действие, очищает и отбеливает кожу, обладает ранозаживляющим действием</t>
  </si>
  <si>
    <t>Флюид для чувствительной кожи Antiredness Green, фл. 30 мл</t>
  </si>
  <si>
    <t>Осуществляет уход за лицом для обладателей чувствительной кожи, склонной к покраснениям, в том числе при куперозе и розацеа. Оказывает выраженное успокаивающее действие, облегчает состояние раздраженной, зудящей кожи. Благодаря растительным экстрактам и маслам восстанавливает поврежденный защитный барьер, ускоряет регенерацию, уменьшает покраснения и отечность. Рекомендуется для ежедневного ухода, имеет легкий маскирующий эффект. Можно использовать флюид как успокаивающий крем для лица для снятия раздражения после агрессивных косметологических процедур, например после пилинга или шлифовки.  После умывания и тонизации нанесите легкими массажными движениями небольшое количество флюида на все лицо, распределите до полного впитывания. Используйте 1–2 раза в день (оптимально утром) под основной уход/ солнцезащитное средство или в качестве основы под макияж. Также можно применять флюид самостоятельно как крем или сыворотку для лица. </t>
  </si>
  <si>
    <t>Флюид для чувствительной кожи Antiredness Gold, фл. 30 мл</t>
  </si>
  <si>
    <t xml:space="preserve">Осуществляет уход за лицом, восстанавливая поврежденный защитный барьер кожи, ускоряет регенерацию. Может применяться в качестве средства от отеков и синяков под глазами. 
Флюид для лица оказывает выраженное успокаивающее действие, улучшает цвет лица и уменьшает темные круги в области вокруг глаз. Придает коже сияние и отдохнувший вид.  
После умывания и тонизации нанесите легкими массажными движениями небольшое количество флюида на все лицо, распределите до полного впитывания. Используйте 1–2 раза в день (оптимально утром) под основной уход/ солнцезащитное средство или в качестве основы под макияж. Также можно применять флюид самостоятельно как крем или сыворотку для лица. </t>
  </si>
  <si>
    <t>АКТИВНЫЙ УХОД ДЛЯ ВЕК</t>
  </si>
  <si>
    <t>Гель для кожи вокруг глаз, фл. 100 мл</t>
  </si>
  <si>
    <t>активный уход для век</t>
  </si>
  <si>
    <t xml:space="preserve">Гель для области вокруг глаз эффективно снимает отечность и рассасывает круги под глазами, отбеливает пигментные пятна и веснушки, увлажняет и питают кожу области вокруг глаз, улучшает текстуру и рельеф кожи, разглаживает мелкие морщинки.  </t>
  </si>
  <si>
    <t>Гель для кожи вокруг глаз, фл. 30 мл</t>
  </si>
  <si>
    <t>Укрепляющий крем для век Ceramides &amp; Peptides, фл. 30 мл</t>
  </si>
  <si>
    <t xml:space="preserve">Крем подходит для возрастной, склонной к сухости, обезвоженной и чувствительной кожи глаз.  
При регулярном использовании он работает комплексно:  
• снижает чувствительность и улучшает барьерные свойства кожи  
• эффективно увлажняет и питает  
• повышает эластичность и упругость  
• уменьшает количество и глубину морщин  </t>
  </si>
  <si>
    <t>Крем-сыворотка для век с эффектом лифтинга, фл. 30 мл</t>
  </si>
  <si>
    <t>Крем-сыворотка устраняет отёчность, уменьшает выраженность тёмных кругов в зоне вокруг глаз, улучшает защитную и обновляющую функции кожи. Сыворотка содержит пептид-матрикин последнего поколения Матриксил, который способствует укреплению каркаса кожи, стимулируя выработку структурных белков дермы- коллагена и эластина, способствует уменьшению глубины морщин, оказывая выраженный омолаживающий эффект.</t>
  </si>
  <si>
    <t>КРЕМЫ</t>
  </si>
  <si>
    <t>CC-крем SmartColor 01</t>
  </si>
  <si>
    <t>крем</t>
  </si>
  <si>
    <t>Крем с удивительно лёгкой текстурой и тонирующим компонентом, подстраивающийся под цвет кожи и выравнивающий тон, обеспечивает защиту от всех видов вредного излучения (UVA, UVB, HEV и IR). CC-крем SmartColor SPF 25 содержит несколько УФ-фильтров:  физический в наноформе (в виде очень мелких частиц), не выбеливающий кожу при нанесении, и самые современные химические фильтры, предотвращающие не только фотостарение, но и повреждение ДНК клеток. Крем легко наносится и впитывается, не оставляя жирного блеска и эффекта пленки, придаёт легкое сияние и подойдет для всех типов кожи. Показания к применению: для всех типов кожи, включая кожу с повышенной чувствительностью. Предназначен скрывать несовершенства кожи, склонной к пигментации и покраснению, с признаками фотостарения. Применяется в качестве дневного солнцезащитного и ухаживающего крема (в том числе под макияж), выравнивающего тон, придающего сияние, успокаивающего кожу, нормализующего барьерную функцию кожи и уровень увлажненности</t>
  </si>
  <si>
    <t>CC-крем SmartColor 02</t>
  </si>
  <si>
    <t>Крем увлажняющий Microbiome Care, фл. 240 мл</t>
  </si>
  <si>
    <t>Крем питает и смягчает, предотвращает обезвоживание кожи, восстанавливает структуру гидролипидной мантии. Препятствует потере влаги, регенерирует, уменьшает раздражение. Повышает эластичность и упругость кожи, делает её гладкой и шелковистой. Крем предназначен для ежедневного ухода за чувствительной кожей лица и тела с нарушенным защитным барьером. Не содержит отдушек. За счёт фруктоолигосахаридов в составе крем создаёт оптимальные условия для микробиома и оздоравливает кожу. В состав крема входят также основные элементы эпидермального барьера: комплекс аминокислот и биоцерамидов, которые восстанавливают роговой слой эпидермиса и гидролипидную мантию.</t>
  </si>
  <si>
    <t>Питательный ламеллярный крем, туба 100 мл</t>
  </si>
  <si>
    <t>Роскошный крем с насыщенным составом, богатый питательными веществами и активными компонентами. Некомедогенен, придает коже сияние и не оставляет жирный блеск. Подходит для всех типов кожи в качестве массажного средства, а также для защиты от холода и ветра. Для сухой и нормальной кожи крем является идеальным источником питания. Средство деликатно ухаживает за кожей, делает её упругой и эластичной, увлажняет, способствует уменьшению количества и глубины морщин, устранению шелушения. Нежный запах сладкого апельсина настраивает на позитивный лад и успокаивает нервную систему.</t>
  </si>
  <si>
    <t>Крем питательный массажный "Апельсин", фл. 50 мл</t>
  </si>
  <si>
    <t>Питательный крем с легкой текстурой и нежным запахом сладкого апельсина. Быстро впитывается, не оставляя плёнки и жирного блеска. В состав входят масла сладкого апельсина, сладкого миндаля, ши и какао, которые делают кожу упругой и эластичной, увлажняют и питают. Крем предназначен для ежедневного применения при сухой и нормальной коже и для проведения массажа лица и тела при любом типе кожи. А также для использования в качестве завершающего средства при проведении аппаратных и безаппаратных косметических процедур. Подходит для чувствительной кожи. Может применяться в качестве защитного средства в холодный сезон.</t>
  </si>
  <si>
    <t>Крем питательный массажный "Апельсин", фл. 100 мл</t>
  </si>
  <si>
    <t>Крем увлажняющий, фл. 100 мл</t>
  </si>
  <si>
    <t>Увлажняющий крем питает и защищает кожу лица от УФ-излучения и других повреждающих факторов. Основа крема - масла ши и сладкого миндаля, а также уникальный эмульгатор растительного происхождения из оливкового масла. Также в состав включены такие необходимые ингредиенты для эффективного увлажнения кожи, как высокомолекулярная гиалуроновая кислота, протеины шелка, сок Aloe Vera. Для усиления защитных свойств крема в его составе присутствуют Д-пантенол, мощный антиоксидант-витамин Е и уникальные УФ-фильтры последнего поколения, защищающие от UVA и UVB лучей . Подходит для всех типов кожи в качестве базового дневного увлажняющего средства, основы под макияж, идеальный вариант для завершения салонных процедур.</t>
  </si>
  <si>
    <t>Крем увлажняющий, фл. 30 мл</t>
  </si>
  <si>
    <t>Крем ночной увлажняющий, фл. 50 мл</t>
  </si>
  <si>
    <t>Крем ночной увлажняющий питает, восстанавливает и насыщает кожу влагой, пока вы спите. Масло сладкого миндаля, масло ши и протеины шелка великолепно смягчают кожу, делают ее более упругой. Также в составе крема содержатся необходимые ингредиенты для эффективного увлажнения: высокомолекулярная гиалуроновая кислота, сок Aloe Vera. Д-пантенол восстанавливает поврежденную кожу, витамин Е оказывает антиоксидантное воздействие. Подходит для вечернего ухода за всеми типами кожи.</t>
  </si>
  <si>
    <t>Крем ночной увлажняющий, фл. 30 мл</t>
  </si>
  <si>
    <t>Крем для комбинированной кожи SPF 15, фл. 30 мл</t>
  </si>
  <si>
    <t>Крем для комбинированной кожи увлажняет кожу без утяжеления, а также защищает ее от УФ-излучения и других негативных факторов окружающей среды. Основа крема - масло сладкого миндаля и протеины шелка, которые делают кожу мягкой, гладкой и бархатистой. Также в состав включены такие необходимые ингредиенты для эффективного увлажнения и питания кожи, как высокомолекулярная гиалуроновая кислота, масло ши, сок Aloe Vera. Д-пантенол восстанавливает и предотвращает повреждения кожи, а уникальные УФ-фильтры последнего поколения, защищают от UVA и UVB лучей. Подходит для жирной и комбинированной кожи в качестве базового дневного увлажняющего средства, основы под макияж, идеальный вариант для завершения салонных процедур.</t>
  </si>
  <si>
    <t>Крем восстанавливающий NMF protection 50 мл</t>
  </si>
  <si>
    <t>Нежный ламеллярный крем, действие которого направлено на восстановление целостности гидролипидной мантии кожи, повышение её защитных функций, интенсивное увлажнение и питание, а также выравнивание микрорельефа кожи. Благодаря наличию в составе основных элементов эпидермального барьера- биоцерамидного комплекса, сквалана, аминокислот натурального увлажняющего фактора (серин, глицин, глутаминовая кислота, аланин, лизин, аргинин, треонин, пролин), крем реструктурирует роговой слой эпидермиса, создает оптимальные условия для микробиома, оздоравливает кожу. Крем питает и смягчает, предотвращает обезвоживание кожи и образование морщин, повышает эластичность, упругость кожи, делает ее шелковистой и ухоженной.</t>
  </si>
  <si>
    <t>Крем восстанавливающий NMF protection 30 мл</t>
  </si>
  <si>
    <t>Крем антивозрастной Rich&amp;Restore, фл. 30 мл</t>
  </si>
  <si>
    <t>Нежный крем с бархатистой текстурой обеспечивает интенсивный уход за сухой и нормальной кожей, в том числе с повышенной чувствительностью, с возрастными изменениями (мелкими морщинами, снижением эластичности, обезвоженностью, нарушением барьерной функции). За счёт активного состава крем обладает комплексным действием, работая сразу в нескольких направлениях для решения конкретных задач антивозрастного ухода за кожей.</t>
  </si>
  <si>
    <t>ЗАЩИТА ОТ СОЛНЦА</t>
  </si>
  <si>
    <t>Гель-праймер Antioxidant protection primer SPF30, туба 50мл</t>
  </si>
  <si>
    <t>защита от солнца</t>
  </si>
  <si>
    <t>Для всех типов кожи, включая кожу с повышенной чувствительностью. Оптимален для применения в период реабилитации после повреждающих процедур (химических пилингов, шлифовок), а также в качестве основы для макияжа. Визуально уменьшает поры, делает менее заметными морщины и выравнивает текстуру кожи. Придает коже гладкость, бархатистость, успокаивает, повышает устойчивость кожи к ультрафиолету и защищает её от UVA/UVB-излучения. Подходит для активного отдыха и при занятиях спортом на воде, а также для защиты кожи во время занятий зимними видами спорта, так как защищает кожу от перепадов температур. Подходит для кожи, склонной к воспалениям (акне) и поствоспалительной гиперпигментации.</t>
  </si>
  <si>
    <t>Крем Мультипротектор SPF50+ oil free, фл. 100 мл</t>
  </si>
  <si>
    <t>Крем мультипротектор SPF50+ oil free - не содержащий масел фотопротекторный крем с удивительно лёгкой текстурой, обеспечивающий защиту от всех видов вредного излучения (UVA, UVB, HEV и IR). Крем содержит физический УФ-фильтр в наноформе (в виде мелкодисперсных частиц) и самые современные, безопасные химические УФ-фильтры, предотвращающие не только фотостарение, но и повреждение ДНК клеток. Крем предназначен для всех типов кожи и кожи с повышенной чувствительностью. Оптимален для применения после повреждающих процедур (химических пилингов, шлифовок и т.п.), для защиты кожи в период интенсивной инсоляции, а также для предотвращения возникновения пигментации во время применения косметических средств, содержащих фотосенсибилизирующие компоненты. Не вызывает появление жирного блеска, не выбеливает кожу, поддерживает естественный микробиом и улучшает защиту кожи от агрессии внешней среды.</t>
  </si>
  <si>
    <t>Крем Мультипротектор SPF50+ oil free, туба 50 мл</t>
  </si>
  <si>
    <t>МАСКИ</t>
  </si>
  <si>
    <t>Маска поросуживающая Sebobalance, туба 100 мл</t>
  </si>
  <si>
    <t>маска</t>
  </si>
  <si>
    <t>Противовоспалительная маска для ухода за жирной, комбинированной и проблемной кожей.</t>
  </si>
  <si>
    <t>Маска "Аква-Удовольствие", фл. 200 мл</t>
  </si>
  <si>
    <t>Интенсивно увлажняющая маска «Аква-Удовольствие» обеспечивает быстрое и эффективное увлажнение, обладает пролонгированными влагоудерживающими свойствами, мгновенно придаёт гладкость и освежает кожу. В состав маски «Аква-Удовольствие» входит инновационный увлажняющий и восстанавливающий комплекс Акваксил, состоящий из двух растительных сахаров (глюкозы и ксилита), действующих по принципу синергии с гликозаминогликанами кожи: гиалуроновой кислотой и хондроитинсульфатом. Акваксил увлажняет и реструктурирует кожу, повышает количество влаги в глубоких слоях эпидермиса. Кожа становится более устойчивой к влиянию внешней среды. Камедь цезальпинии шиповатой в содружестве с высокомолекулярной гиалуроновой кислотой, восстанавливают гидролипидный защитный барьер и обеспечивают эффект моментального увлажнения кожи. Благодаря активному комплексу экстрактов (экстракт арники, липы, лайма, мальвы, бузины, огурца), маска «Аква-Удовольствие» стимулирует естественные защитные и регенераторные способности кожи, снижает чувствительность, выравнивает тон и повышает тонус кожи. Также активные экстракты препятствуют возникновению воспалений на коже и снимают раздражения.</t>
  </si>
  <si>
    <t>ДЛЯ ТЕЛА</t>
  </si>
  <si>
    <t>Гель-скраб для тела "Энергия обновления", фл. 160 мл</t>
  </si>
  <si>
    <t>для тела</t>
  </si>
  <si>
    <t>мягкий эксфолиант для тела, применяемый с целью регулярной стимуляции обновляющей функции кожи, в качестве средства перед депиляцией и для профилактики врастания волос после депиляции, в программах коррекции фигуры, а также для обеспечения более ровного загара перед инсоляцией. Активные ингредиенты геля – скраба (антицеллюлитный комплекс пронален (экстракты иглицы, гуараны, лимона, иодированный протеин кукурузы), экстракт фукуса, кофеин, L-карнитин) обеспечивают антицеллюлитный и антиоксидантный эффекты, улучшение кровообращения и стимуляцию обновления кожи. Гладко отшлифованные микрогранулы пемзы мелкого помола способствуют профилактике гиперкератоза, мягко полируя эпидермис, отшелушивая ороговевшие частицы кожи и выравнивая её рельеф. Эфирное масло апельсина снимает эмоциональное напряжение. Гель-скраб применяется в домашнем и профессиональном уходе. Подходит для всех типов кожи.</t>
  </si>
  <si>
    <t>Гель для интимной гигиены, фл. 240 мл</t>
  </si>
  <si>
    <t>Гель для интимной гигиены станет идеальным средством для очищения самых деликатных участков вашего тела. Средство бережно очищает, благодаря мягким ПАВ в составе, не создавая ощущения дискомфорта и пересушенности после применения, поддерживает баланс микрофлоры. Глицерин в составе геля увлажняет кожу, молочная кислота создает оптимальный уровень кислотно-щелочного баланса, экстракты солодки, ромашки и зеленого чая успокаивают и устраняют раздражения. Имеет слабокислый рН 4.5, приближенный к естественному рН интимных зон. Оптимально подходит для чувствительной, склонной к раздражению и сухости кожи, в том числе при нарушении баланса микрофлоры, в периоды гормональных перестроек (пубертатном, послеродовом и менопаузальном), после посещения бассейна и спортивных занятий.</t>
  </si>
  <si>
    <t>Антицеллюлитный гель Thermo-Intensive, фл. 240мл</t>
  </si>
  <si>
    <t>антицеллюлитный гель с выраженным разогревающим эффектом, рекомендованный для применения при целлюлите, включая отёчную и отёчно-фиброзную его формы, избыточном весе, эффекте «апельсиновой корки»</t>
  </si>
  <si>
    <t>Крем для рук Ceramides&amp;Prebiotics,, фл. 240 мл</t>
  </si>
  <si>
    <t>Крем для регулярного ухода за кожей рук и кутикулой подходит для всех типов кожи, особенно для сухой и обезвоженной. Восстанавливает нарушенные барьерные функции эпидермиса, увлажняет, смягчает и омолаживает кожу рук за счет природных компонентов: масел ши и сладкого миндаля, сквалана, сока алоэ вера, витамина Е.</t>
  </si>
  <si>
    <t>Крем для рук Ceramides&amp;Prebiotics,, фл. 30 мл</t>
  </si>
  <si>
    <t>Крем для рук и ног Intensive Repair, фл. 240 мл</t>
  </si>
  <si>
    <t>Крем предназначен для регулярного ухода за кожей рук и ног, особенно за пересушенной, обезвоженной кожей, требующей восстановления защитного барьера и усиления регенерации. Подходит для профессионального ухода: завершения процедур по уходу за руками и стопами, SPA - маникюра и педикюра.</t>
  </si>
  <si>
    <t>Масло для душа увлажняющее «Хлопок-цитрус», фл. 240 мл</t>
  </si>
  <si>
    <t>Масло предназначено для ежедневного бережного очищения чувствительной, раздраженной, сухой, огрубевшей кожи тела любого типа, в том числе атопичной. Очищающее масло для тела некомедогенно, не провоцирует высыпания и не закупоривает поры, легко смывается и не оставляет ощущения плёнки. Формула с мягкой моющей основой, пребиотиками и антиоксидантами в составе бережно очищает кожу, заботясь о её защитном барьере и микробиоме. При контакте с водой средство превращается в нежную эмульсию, которая смягчает и питает кожу. Лёгкий и свежий аромат с нотами цитрусов, белых цветов и фруктов создаст спа-эффект и поднимет настроение на весь день.</t>
  </si>
  <si>
    <t>Масло для душа увлажняющее «Мандарин-бергамот», фл. 240 мл</t>
  </si>
  <si>
    <t>Масло предназначено для бережного очищения чувствительной, раздраженной, сухой, огрубевшей кожи любого типа, в том числе атопичной. Очищающее масло для тела некомедогенно, не провоцирует высыпания и не закупоривает поры, легко смывается и не оставляет ощущения плёнки. Формула с мягкой моющей основой, пребиотиками и антиоксидантами в составе бережно очищает кожу, заботясь о её защитном барьере и микробиоме. При контакте с водой средство превращается в нежную эмульсию, которая смягчает и питает кожу. Свежий искрящийся аромат с нотами цитрусов и сочного бергамота подарит заряд бодрости на весь день.</t>
  </si>
  <si>
    <t>Масло для душа увлажняющее «Мускус-зеленый чай», фл. 240 мл</t>
  </si>
  <si>
    <t>Масло предназначено для бережного очищения чувствительной, раздраженной, сухой, огрубевшей кожи любого типа, в том числе атопичной. Очищающее масло для тела некомедогенно, не провоцирует высыпания и не закупоривает поры, легко смывается и не оставляет ощущения плёнки. Формула с мягкой моющей основой, пребиотиками и антиоксидантами в составе бережно очищает кожу, заботясь о её защитном барьере и микробиоме. При контакте с водой средство превращается в нежную эмульсию, которая смягчает и питает кожу. Нежный кремовый аромат с обволакивающими нотами мускуса и зеленого чая создаст ощущение заботы и нежности для вашей кожи.</t>
  </si>
  <si>
    <t>БАДЫ</t>
  </si>
  <si>
    <t>Биологически активная добавка к пище«COLLAGEN TRIPEPTIDE» («Коллаген Трипептид»)</t>
  </si>
  <si>
    <t>Geltek elements</t>
  </si>
  <si>
    <t>БАД</t>
  </si>
  <si>
    <t xml:space="preserve">Коллаген — строительный материал для кожи, мышц и суставов. В случае с коллагеном критически важна его биодоступность. Добавка «Collagen tripeptide» содержит максимально правильную форму — Collagen-Tripep20 (трипептид коллагена). Также в добавке присутствуют гиалуроновая кислота и витамин С.
Гиалуроновая кислота в составе БАД помогает удерживать влагу в коже, что крайне важно для улучшения ее качества. Витамин С участвует в синтезе собственного коллагена и борется с окислительными процессами в клетках. Формулу поддерживает биоперин (экстракт черного перца), который увеличивает биодоступность веществ, усиливая действие активных компонентов.
При регулярном применении «Collagen tripeptide» повышается тургор кожи, улучшается ее эластичность, замедляются процессы старения. Также это незаменимые БАДы для суставов и связок: коллаген поддерживает гибкость и здоровье суставов.
Рекомендуется принимать людям, имеющим вредные привычки или переживающим увеличенные физические или эмоциональные нагрузки.
Принимая дополнительно БАДы «Photo antioxidant» и «Bio Keratine», в комплексе вы получите необходимые макроэлементы и витамины для волос, кожи, ногтей и суставов.
Рекомендуем сочетать прием этой добавки с косметическими средствами с коллагеном: тоник с гидролизатом коллагена и алоэ вера, гель антивозрастной NEO, сыворотка «Stop time 25», омолаживающий концентрат 5 peptides, сыворотка Интенсив-омоложение, укрепляющий крем для век Ceramides&amp;Peptides, тоник с гиалуроновой кислотой и эластином. </t>
  </si>
  <si>
    <t>Биологически активная добавка к пище «PHYTO ANTIOXIDANT» («ФИТО АНТИОКСИДАНТ»)</t>
  </si>
  <si>
    <t xml:space="preserve">Антиоксиданты останавливают процесс окисления клеток, которые вызваны воздействием неблагоприятных внешних факторов: ультрафиолетовым излучением, загазованным воздухом, стрессом, недостатком сна, вредными привычками. В результате поврежденные клетки восстанавливаются, а целые не повреждаются. Регулируя окислительные процессы в организме, антиоксиданты активизируют иммунитет, замедляют старение, улучшают цвет и состояние кожи, делая ее более гладкой и эластичной.
Ключевым ингредиентом в добавке «Phyto antioxidant» является Tetra SOD – супероксиддисмутаза. Это мощный антиоксидант, который помогает защитить клетки от воздействия свободных радикалов. Tetra SOD обладает способностью разрушать свободные радикалы и снижать окислительный стресс, что помогает восстановлению и защите клеток организма. Также в состав входят экстракт амлы, витамин С и биоперин.
Витамин С и микроводоросли обладают мощным антиоксидантным и иммуностимулирующим действием. Амла обладает антиоксидантным и омолаживающим свойствами. Экстракт черного перца (биоперин) увеличивает биодоступность веществ, усиливая действие активных компонентов.
Рекомендуется принимать БАД «Phyto antioxidant» людям, имеющим вредные привычки или переживающим повышенные физические или эмоциональные нагрузки.
Принимая дополнительно БАДы «Collagen tripeptide» и «Bio Keratine», в комплексе вы получите необходимые макроэлементы и витамины для кожи, волос, ногтей и суставов.
Для достижения более значительного эффекта рекомендуем дополнить прием «Phyto antioxidant» уходовыми средствами с антиоксидантным действием: сыворотка С-energy, крем-мультипротектор, сыворотка Probıoskın, очищающий мусс с витамином С, лосьон-концентрат NEO, гель-праймер Sun Protection SPF 30, СС-крем SPF 25. 
</t>
  </si>
  <si>
    <t>Биологически активная добавка к пище «BIO KERATIN» («БИО КЕРАТИН»)</t>
  </si>
  <si>
    <t>Добавка для здоровья ногтей и волос. Кератин — это белок, который обеспечивает защиту кожи, отвечает за блеск волос и здоровье ногтей. В составе гидролизованный кератин, который способствует укреплению волос, делает их более крепкими и блестящими, а также улучшает состояние ногтей и повышает увлажненность кожи. Также в состав входят Метилсульфонилметан, Витамин С и биоперин. 
Метилсульфонилметан оказывает противовоспалительное и успокаивающее действие на кожу. Витамин С восстанавливает поврежденные клетки, стимулируя рост волос. Биоперин (экстракт черного перца) увеличивает биодоступность веществ, усиливая действие активных компонентов.
Биодобавка «Bio Keratin» помогает восстановить структуру волос и препятствует их выпадению. Способствует сохранению молодости кожи и прочности ногтей.
Рекомендуется принимать БАД «Bio Keratin» как дополнительный источник белка людям, имеющим вредные привычки или переживающим дополнительные физические или эмоциональные нагрузки.
Принимая дополнительно БАДы «Phyto antioxidant» и «Collagen tripeptide», в комплексе вы получите необходимые макроэлементы и витамины для волос, кожи, ногтей и суставов.
Для комплексного подхода используйте средства ухода: Ceramide Skin Saver, крем для рук Ceramides&amp;Prebiotics, восстанавливающий крем NMF Protection, ламеллярный крем.</t>
  </si>
  <si>
    <t>КОСМЕТИКА ДЛЯ ВОЛОС</t>
  </si>
  <si>
    <t>Шампунь бессульфатный для чувствительной кожи головы, туба 100 мл</t>
  </si>
  <si>
    <t>Geltek hair</t>
  </si>
  <si>
    <t>косметика для волос</t>
  </si>
  <si>
    <t xml:space="preserve">Профессиональный шампунь без сульфатных ПАВ эффективно очищает волосы и кожу головы от всех видов загрязнений, не пересушивая их. Подходит для ежедневного использования, в том числе для сухих волос. Также бессульфатный шампунь можно использовать на постоянной основе для окрашенных волос: он обеспечивает долгое сохранение цвета. Шампунь содержит активные компоненты, которые возвращают волосам силу и блеск. Экстракт гинкго билоба улучшает микроциркуляцию, отвечает за питание волосяного фолликула. Экстракт овса и сорбитол восстанавливают и увлажняют волосы, препятствуя потере влаги кожей головы, защищают от зуда головы, от шелушений. Аминокислоты нормализуют обменные процессы, способствуют синтезу эластина и коллагена, придают волосам эластичность. 
Благодаря деликатному, едва уловимому аромату, шампунь для волос можно использовать как мужской и женский. </t>
  </si>
  <si>
    <t>Шампунь бессульфатный для чувствительной кожи головы, туба 250 мл</t>
  </si>
  <si>
    <t>Шампунь бессульфатный для чувствительной кожи головы, фл. 240 мл</t>
  </si>
  <si>
    <t>Шампунь для жирной кожи головы, туба 100 мл</t>
  </si>
  <si>
    <t xml:space="preserve">Профессиональный себорегулирующий шампунь для глубокой очистки предназначен для интенсивного очищения, оптимален для жирных у корней волос. Благодаря мягким ПАВ, не сушит и не раздражает кожу. Цинк и ниацин нормализуют работу сальных желёз, снижают жирность, препятствуют быстрому загрязнению. Салициловая кислота бережно отшелушивает отмершие клетки. Д-пантенол и молочная кислота увлажняют кожу головы. Биотин отвечает за силу и эластичность волос. Растительные экстракты обладают противовоспалительным действием, улучшают микроциркуляцию и стимулируют рост волос.  
 Благодаря деликатному, едва уловимому аромату, можно использовать как мужской и женский шампунь, а также для подростков, у которых часто встречается более интенсивная выработка кожного сала. Благодаря глубокому очищению, придает объём.   </t>
  </si>
  <si>
    <t>Шампунь для жирной кожи головы, туба 250 мл</t>
  </si>
  <si>
    <t>Шампунь для жирной кожи головы, фл. 240 мл</t>
  </si>
  <si>
    <t>Шампунь увлажняющий для всех типов волос, туба 250 мл</t>
  </si>
  <si>
    <t xml:space="preserve">Качественно и аккуратно очищает волосы и кожу головы. Сочетание мягких ПАВ и фруктоолигосахаридов действует бережно, без пересушивания, препятствует шелушению. Благодаря сбалансированному составу растительных экстрактов в составе шампунь успокаивает раздраженную кожу головы, активирует восстановление волос. Улучшает структуру волоса, сглаживая его кутикулу, придает волосам гладкость и эластичность, облегчает расчесывание. 
Профессиональный шампунь подходит для частого применения как дома, так и в салонах. Универсальное средство можно использовать как женский шампунь, как мужской, так и для детей. Удобный флакон с дозатором помогает использовать средство до последней капли.  </t>
  </si>
  <si>
    <t>Шампунь увлажняющий для всех типов волос, флакон 240 мл</t>
  </si>
  <si>
    <t>Шампунь увлажняющий для всех типов волос, туба 100 мл</t>
  </si>
  <si>
    <t>Кондиционер для волос увлажняющий, туба 100 мл</t>
  </si>
  <si>
    <t xml:space="preserve">Бальзам для волос делает волосы гладкими, облегчает расчесывание, не мешает созданию объёма. Подходит для всех типов волос, в том числе для жирных, для окрашенных, для сухих и ломких волос. Мочевина интенсивно увлажняет и препятствует потере влаги. Масла виноградной косточки и арганы восстанавливают гидролипидный баланс, увлажняют волосы по всей длине, способствуя увеличению объема волос. Протеины шёлка образуют лёгкую защитную пленку на поверхности волоса, не утяжеляя его, и сохраняют влагу внутри. Благодаря этому волосы становятся блестящими и послушными, снимается статическое электричество. Слабокислый рН кондиционера (диапазон 4,0-5,0) позволяет окрашенным волосам дольше сохранять цвет. Регулярный уход для волос обеспечивает лёгкое расчесывание и увлажнение волос.  </t>
  </si>
  <si>
    <t>Кондиционер для волос увлажняющий, туба 250 мл</t>
  </si>
  <si>
    <t>Кондиционер для поврежденных волос, туба 100 мл</t>
  </si>
  <si>
    <t xml:space="preserve">Кондиционер предназначен для волос, повреждённых окрашиванием, обесцвечиванием, перепадами температур и ультрафиолетом. Мочевина активно увлажняет и удерживает влагу внутри. Масло конопли и зародышей пшеницы «склеивают» чешуйки поврежденного волоса. Благодаря этому волосы не травмируются при расчесывании, прекращается их дальнейшее повреждение и препятствуя пушистости волос. Этот бальзам для волос так эффективно борется с повреждениями, что получил название «филлер для волос». Защита для волос обеспечена антиоксидантами в составе. Они борются с негативным воздействием солнца, краски, фена и утюжков.   
Благодаря слабокислому рН кондиционера (диапазон 3,5-4,5) цвет окрашенных волос будет сохраняться дольше. Регулярный уход обеспечивает лёгкое расчесывание и увлажнение волос.  </t>
  </si>
  <si>
    <t>Кондиционер для поврежденных волос, туба 250 мл</t>
  </si>
  <si>
    <t>Молочко для разглаживания и термозащиты, фл. 100 мл</t>
  </si>
  <si>
    <t xml:space="preserve">Молочко подходит для всех типов волос, в том числе поврежденных, пересушенных, непослушных и волос с секущимися кончиками. Средство глубоко увлажняет и питает, как маска для волос, обеспечивая при этом мощную термозащиту и восстановление. Дозатор-распылитель облегчает нанесение на сухие или влажные волосы. Легкая текстура молочка не утяжеляет волосы, быстро впитывается и защищает от повреждения всех видов термической укладки: феном, утюжком, плойкой.  
Масло зародышей пшеницы и экстракт алоэ вера увлажняют волосы, что важно для легкого расчесывания. Благодаря увлажнению молочко работает как антистатик для волос, не давая им электризоваться и пушиться. Экстракты березы, крапивы, лопуха укрепляют волосы, препятствуют их выпадению. Ромашка и шалфей придают волосам блеск и шелковистость.  </t>
  </si>
  <si>
    <t>Минимальная сумма заказа: от 5 000 руб. Доставка по Нижнему Новгороду - Бесплатно!
САМОВЫВОЗ со склада: Н.Новгород, ул. Геологов, 2б</t>
  </si>
  <si>
    <t>Катетер внутривенный с портом G16 PROVEIN</t>
  </si>
  <si>
    <t>Катетер внутривенный с портом G18 PROVEIN</t>
  </si>
  <si>
    <t>Катетер внутривенный с портом G20 PROVEIN</t>
  </si>
  <si>
    <t>Катетер внутривенный с портом G22 PROVEIN</t>
  </si>
  <si>
    <t>7 дней</t>
  </si>
  <si>
    <t>каждую среду</t>
  </si>
  <si>
    <t>100/5000</t>
  </si>
  <si>
    <t>Инструменты</t>
  </si>
  <si>
    <t>73297, 73299, 73300, 73301</t>
  </si>
  <si>
    <t>Воронка ушная одноразовая, стерильная d.3.0; 4.0; 4.6; 5.0 мм, Китай</t>
  </si>
  <si>
    <t>Зеркало носовое одноразовое, стерильное длина: 30,0 мм, Китай</t>
  </si>
  <si>
    <t>Скальпель стер.однароз. №10-24 углерод.сталь, ЯНЬЧЭН, Китай</t>
  </si>
  <si>
    <t>Скальпель стер.однароз. №10-24 НЕРЖАВ.сталь, ЯНЬЧЭН, Китай</t>
  </si>
  <si>
    <t>Лезвие стер.однораз.№10-24 углерод.сталь, ЯНЬЧЭН ХУНДА, Китай</t>
  </si>
  <si>
    <t>Лезвие стер.однораз.№10-24 НЕРЖАВ.сталь, ЯНЬЧЭН ХУНДА, Китай</t>
  </si>
  <si>
    <t>Шприц одноразовый 3-х комп. стерильный туберкулин. 1 мл ., с иглой (26Gх1,2) 0,45х12мм, SALUVIT CHIFENG TIANBO</t>
  </si>
  <si>
    <t>180 / 3600</t>
  </si>
  <si>
    <t>Шприц одноразовый 3-х комп. стерильный туберкулиновый 1 мл тубер.,  с иглой (27Gх1,2) 0,40х12мм, SALUVIT CHIFENG TIANBO</t>
  </si>
  <si>
    <r>
      <t xml:space="preserve">Шприц 1,0 мл, 3-к, 1 игла, инсулиновый, L/S, </t>
    </r>
    <r>
      <rPr>
        <b/>
        <sz val="9"/>
        <rFont val="Arial"/>
        <family val="2"/>
        <charset val="204"/>
      </rPr>
      <t>Бейджинг</t>
    </r>
    <r>
      <rPr>
        <sz val="9"/>
        <rFont val="Arial"/>
        <family val="2"/>
        <charset val="204"/>
      </rPr>
      <t xml:space="preserve"> Форнёрс Медикал Эквипмент Ко, Лтд., Китай (SYBF-001, 0,45х13, 26Gх1/2, игла надета, упаковка полибэг, 100 шт во втор упак, 3600 шт в кор, РУ№ФСЗ 2011/09587)</t>
    </r>
  </si>
  <si>
    <t>Шприц одн. 2 мл трехкомп.с иглой 23Gх11/4 (0,6х32мм),  Бейджинг Форнёрс Медикал Эквипмент Ко, Лтд., Китай,ЛУЕР СЛИП</t>
  </si>
  <si>
    <t>Шприц одн. 2 мл трехкомп.с иглой 23Gх11/4 (0,6х32мм),  SALUVIT CHIFENG TIANBO, Китай,ЛУЕР СЛИП</t>
  </si>
  <si>
    <t>Шприц одн. 2 мл трехкомп.с иглой 23Gх11/4 (0,6х32мм), VANSUNTECH, Китай,ЛУЕР СЛИП</t>
  </si>
  <si>
    <r>
      <t xml:space="preserve">05020303001 ТЕКТУМ П Катетер 18G 1.77" (1,3 мм*45 мм)шт, Китай, 
</t>
    </r>
    <r>
      <rPr>
        <b/>
        <sz val="9"/>
        <rFont val="Arial"/>
        <family val="2"/>
        <charset val="204"/>
      </rPr>
      <t>СРОК ГОДНОСТИ ЯНВАРЬ 2025 ГОДА!!!</t>
    </r>
  </si>
  <si>
    <r>
      <t xml:space="preserve">05020303002 ТЕКТУМ П Катетер 20G 1.30" (1,1 мм*33 мм) шт, Китай, </t>
    </r>
    <r>
      <rPr>
        <b/>
        <sz val="9"/>
        <rFont val="Arial"/>
        <family val="2"/>
        <charset val="204"/>
      </rPr>
      <t>СРОК ГОДНОСТИ ЯНВАРЬ 2025 ГОДА!!!</t>
    </r>
  </si>
  <si>
    <r>
      <t xml:space="preserve">05020303003 ТЕКТУМ П Катетер 22G 1.0" (0,9 мм*25 мм) шт, Китай, </t>
    </r>
    <r>
      <rPr>
        <b/>
        <sz val="9"/>
        <rFont val="Arial"/>
        <family val="2"/>
        <charset val="204"/>
      </rPr>
      <t>СРОК ГОДНОСТИ ЯНВАРЬ 2025 ГОДА!!!</t>
    </r>
  </si>
  <si>
    <t xml:space="preserve">Шприц одноразовый 3-х комп. стерильный 3 мл с иглой 23G (0,6х32), VANSUNTECH, Китай,ЛУЕР СЛИП </t>
  </si>
  <si>
    <t>SYBF-005LS, 
67892</t>
  </si>
  <si>
    <r>
      <t xml:space="preserve">Шприц 5,0 мл, 3-к, </t>
    </r>
    <r>
      <rPr>
        <b/>
        <sz val="9"/>
        <rFont val="Arial"/>
        <family val="2"/>
        <charset val="204"/>
      </rPr>
      <t>L/S</t>
    </r>
    <r>
      <rPr>
        <sz val="9"/>
        <rFont val="Arial"/>
        <family val="2"/>
        <charset val="204"/>
      </rPr>
      <t>,SALUVIT CHIFENG TIANBO, Китай (SYBF-005LS, 0,7х38, 22Gх1 1/2, игла надета, упаковка полибэг, 100 шт во втор упак, 1800 шт в кор, РУ№ФСЗ 2011/09587 )</t>
    </r>
  </si>
  <si>
    <r>
      <t xml:space="preserve">Шприц 5,0 мл, 3-к, </t>
    </r>
    <r>
      <rPr>
        <b/>
        <sz val="9"/>
        <rFont val="Arial"/>
        <family val="2"/>
        <charset val="204"/>
      </rPr>
      <t>L/S</t>
    </r>
    <r>
      <rPr>
        <sz val="9"/>
        <rFont val="Arial"/>
        <family val="2"/>
        <charset val="204"/>
      </rPr>
      <t>,, VANSUNTECH, Китай (0,7х38, 22Gх1 1/2, игла надета, упаковка полибэг, 100 шт во втор упак, 1800 шт в кор, РУ№ФСЗ 2011/09587 )</t>
    </r>
  </si>
  <si>
    <t>SYLLBF-010, 
67882</t>
  </si>
  <si>
    <t>SYBF-020LS,
67883</t>
  </si>
  <si>
    <t>Шприц 10,0 мл, 3-к, L/S, SALUVIT CHIFENG TIANBO, Китай (SYBF-005LS, 0,8х38, 21Gх1 1/2, игла надета, упаковка полибэг, 100 шт во втор упак, 1200 шт в кор, РУ№ФСЗ 2011/09587 )</t>
  </si>
  <si>
    <t>Шприц 10,0 мл, 3-к, L/S, VANSUNTECH, Китай (0,8х38, 21Gх1 1/2, игла надета, упаковка полибэг, 100 шт во втор упак, 1200 шт в кор, РУ№ФСЗ 2011/09587 )</t>
  </si>
  <si>
    <r>
      <t xml:space="preserve">Шприц 20,0 мл, 3-к, </t>
    </r>
    <r>
      <rPr>
        <b/>
        <sz val="9"/>
        <rFont val="Arial"/>
        <family val="2"/>
        <charset val="204"/>
      </rPr>
      <t>L/S, VANSUNTECH, Китай</t>
    </r>
    <r>
      <rPr>
        <sz val="9"/>
        <rFont val="Arial"/>
        <family val="2"/>
        <charset val="204"/>
      </rPr>
      <t xml:space="preserve"> (SYBF-020LS, 0,8х40, 21Gх1 1/2, игла надета, упаковка полибэг, 60 шт во втор упак, 720 шт в кор, РУ№ФСЗ 2011/09587)</t>
    </r>
  </si>
  <si>
    <r>
      <t xml:space="preserve">Шприц 20,0 мл, 3-к, </t>
    </r>
    <r>
      <rPr>
        <b/>
        <sz val="9"/>
        <rFont val="Arial"/>
        <family val="2"/>
        <charset val="204"/>
      </rPr>
      <t>L/S, SALUVIT CHIFENG TIANBO, Китай</t>
    </r>
    <r>
      <rPr>
        <sz val="9"/>
        <rFont val="Arial"/>
        <family val="2"/>
        <charset val="204"/>
      </rPr>
      <t xml:space="preserve"> (SYBF-020LS, 0,8х40, 21Gх1 1/2, игла надета, упаковка полибэг, 60 шт во втор упак, 720 шт в кор, РУ№ФСЗ 2011/09587)</t>
    </r>
  </si>
  <si>
    <r>
      <t xml:space="preserve">Шприц 50,0 мл, 3-к, 1 игла, </t>
    </r>
    <r>
      <rPr>
        <b/>
        <sz val="9"/>
        <rFont val="Arial"/>
        <family val="2"/>
        <charset val="204"/>
      </rPr>
      <t>L/S, SALUVIT CHIFENG TIANBO, Китай</t>
    </r>
    <r>
      <rPr>
        <sz val="9"/>
        <rFont val="Arial"/>
        <family val="2"/>
        <charset val="204"/>
      </rPr>
      <t xml:space="preserve"> (SYBF-050LS, 1,2х38, 18Gх1 1/2, игла надета, упаковка полибэг, 30 шт во втор упак, 300 шт в кор, РУ№ФСЗ 2011/09587 от 05.09.2011)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</si>
</sst>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2">
    <font>
      <sz val="8"/>
      <name val="Arial"/>
      <charset val="1"/>
    </font>
    <font>
      <sz val="11"/>
      <color theme="1"/>
      <name val="Calibri"/>
      <family val="2"/>
      <charset val="204"/>
      <scheme val="minor"/>
    </font>
    <font>
      <b/>
      <sz val="10"/>
      <color rgb="FFFFFFFF"/>
      <name val="Arial"/>
      <family val="2"/>
      <charset val="204"/>
    </font>
    <font>
      <sz val="8"/>
      <name val="Arial"/>
      <family val="2"/>
      <charset val="1"/>
    </font>
    <font>
      <sz val="20"/>
      <color rgb="FFCE181E"/>
      <name val="Arial"/>
      <family val="2"/>
      <charset val="204"/>
    </font>
    <font>
      <sz val="12"/>
      <color rgb="FF000000"/>
      <name val="Arial"/>
      <family val="2"/>
      <charset val="204"/>
    </font>
    <font>
      <b/>
      <sz val="8"/>
      <name val="Arial"/>
      <family val="2"/>
      <charset val="204"/>
    </font>
    <font>
      <b/>
      <u/>
      <sz val="12"/>
      <name val="Arial"/>
      <family val="2"/>
      <charset val="204"/>
    </font>
    <font>
      <b/>
      <u/>
      <sz val="11"/>
      <name val="Arial"/>
      <family val="2"/>
      <charset val="204"/>
    </font>
    <font>
      <b/>
      <sz val="10"/>
      <color rgb="FFFFFFFF"/>
      <name val="Arial"/>
      <family val="2"/>
      <charset val="1"/>
    </font>
    <font>
      <b/>
      <sz val="8"/>
      <color rgb="FFFFFFFF"/>
      <name val="Arial"/>
      <family val="2"/>
      <charset val="1"/>
    </font>
    <font>
      <b/>
      <sz val="8"/>
      <name val="Arial"/>
      <family val="2"/>
      <charset val="204"/>
    </font>
    <font>
      <sz val="8"/>
      <name val="Arial"/>
      <family val="2"/>
      <charset val="204"/>
    </font>
    <font>
      <b/>
      <sz val="11"/>
      <color theme="1"/>
      <name val="Calibri"/>
      <family val="2"/>
      <charset val="204"/>
      <scheme val="minor"/>
    </font>
    <font>
      <b/>
      <sz val="24"/>
      <color theme="0"/>
      <name val="Calibri"/>
      <family val="2"/>
      <charset val="204"/>
      <scheme val="minor"/>
    </font>
    <font>
      <sz val="24"/>
      <color theme="0"/>
      <name val="Calibri"/>
      <family val="2"/>
      <charset val="204"/>
      <scheme val="minor"/>
    </font>
    <font>
      <b/>
      <sz val="16"/>
      <color theme="1"/>
      <name val="Calibri"/>
      <family val="2"/>
      <charset val="204"/>
      <scheme val="minor"/>
    </font>
    <font>
      <sz val="16"/>
      <color theme="1"/>
      <name val="Calibri"/>
      <family val="2"/>
      <charset val="204"/>
      <scheme val="minor"/>
    </font>
    <font>
      <b/>
      <sz val="12.5"/>
      <color theme="0"/>
      <name val="Calibri"/>
      <family val="2"/>
      <charset val="204"/>
      <scheme val="minor"/>
    </font>
    <font>
      <b/>
      <sz val="12.5"/>
      <name val="Calibri"/>
      <family val="2"/>
      <charset val="204"/>
      <scheme val="minor"/>
    </font>
    <font>
      <b/>
      <sz val="14"/>
      <color rgb="FFE8511C"/>
      <name val="Calibri"/>
      <family val="2"/>
      <charset val="204"/>
      <scheme val="minor"/>
    </font>
    <font>
      <sz val="12"/>
      <color theme="1"/>
      <name val="Calibri"/>
      <family val="2"/>
      <charset val="204"/>
      <scheme val="minor"/>
    </font>
    <font>
      <sz val="14"/>
      <name val="Calibri"/>
      <family val="2"/>
      <charset val="204"/>
      <scheme val="minor"/>
    </font>
    <font>
      <b/>
      <sz val="14"/>
      <name val="Calibri"/>
      <family val="2"/>
      <charset val="204"/>
      <scheme val="minor"/>
    </font>
    <font>
      <sz val="14"/>
      <color theme="1"/>
      <name val="Calibri"/>
      <family val="2"/>
      <charset val="204"/>
      <scheme val="minor"/>
    </font>
    <font>
      <b/>
      <sz val="14"/>
      <color theme="1"/>
      <name val="Calibri"/>
      <family val="2"/>
      <charset val="204"/>
      <scheme val="minor"/>
    </font>
    <font>
      <sz val="12"/>
      <name val="Calibri"/>
      <family val="2"/>
      <charset val="204"/>
      <scheme val="minor"/>
    </font>
    <font>
      <b/>
      <sz val="14"/>
      <color theme="1" tint="4.9989318521683403E-2"/>
      <name val="Calibri"/>
      <family val="2"/>
      <charset val="204"/>
      <scheme val="minor"/>
    </font>
    <font>
      <b/>
      <sz val="22"/>
      <name val="Calibri"/>
      <family val="2"/>
      <charset val="204"/>
      <scheme val="minor"/>
    </font>
    <font>
      <b/>
      <sz val="14"/>
      <name val="Arial"/>
      <family val="2"/>
      <charset val="204"/>
    </font>
    <font>
      <sz val="12"/>
      <name val="Arial"/>
      <family val="2"/>
      <charset val="204"/>
    </font>
    <font>
      <b/>
      <sz val="10"/>
      <name val="Arial"/>
      <family val="2"/>
      <charset val="204"/>
    </font>
    <font>
      <b/>
      <sz val="9"/>
      <color rgb="FFFFFFFF"/>
      <name val="Arial"/>
      <family val="2"/>
      <charset val="204"/>
    </font>
    <font>
      <sz val="9"/>
      <name val="Arial"/>
      <family val="2"/>
      <charset val="204"/>
    </font>
    <font>
      <sz val="9"/>
      <color rgb="FFCE181E"/>
      <name val="Arial"/>
      <family val="2"/>
      <charset val="204"/>
    </font>
    <font>
      <b/>
      <sz val="9"/>
      <name val="Arial"/>
      <family val="2"/>
      <charset val="204"/>
    </font>
    <font>
      <b/>
      <u/>
      <sz val="9"/>
      <name val="Arial"/>
      <family val="2"/>
      <charset val="204"/>
    </font>
    <font>
      <u/>
      <sz val="9"/>
      <name val="Arial"/>
      <family val="2"/>
      <charset val="204"/>
    </font>
    <font>
      <sz val="11"/>
      <color rgb="FF000000"/>
      <name val="Calibri"/>
      <family val="2"/>
      <charset val="204"/>
    </font>
    <font>
      <sz val="11"/>
      <color theme="1"/>
      <name val="Calibri"/>
      <family val="2"/>
      <scheme val="minor"/>
    </font>
    <font>
      <i/>
      <sz val="24"/>
      <color rgb="FFFF0066"/>
      <name val="Gabriola"/>
      <family val="5"/>
      <charset val="204"/>
    </font>
    <font>
      <sz val="10"/>
      <name val="Arial"/>
      <family val="2"/>
      <charset val="204"/>
    </font>
    <font>
      <sz val="11"/>
      <name val="Arial"/>
      <family val="2"/>
      <charset val="204"/>
    </font>
    <font>
      <b/>
      <sz val="11"/>
      <color rgb="FF002060"/>
      <name val="Georgia"/>
      <family val="1"/>
      <charset val="204"/>
    </font>
    <font>
      <b/>
      <i/>
      <sz val="10"/>
      <color theme="1"/>
      <name val="Calibri Light"/>
      <family val="1"/>
      <charset val="204"/>
      <scheme val="major"/>
    </font>
    <font>
      <sz val="10"/>
      <color theme="1"/>
      <name val="Calibri"/>
      <family val="2"/>
      <scheme val="minor"/>
    </font>
    <font>
      <b/>
      <sz val="10"/>
      <name val="Calibri Light"/>
      <family val="1"/>
      <charset val="204"/>
      <scheme val="major"/>
    </font>
    <font>
      <b/>
      <sz val="11"/>
      <name val="Helv"/>
    </font>
    <font>
      <b/>
      <i/>
      <sz val="13"/>
      <color rgb="FF002060"/>
      <name val="Calibri Light"/>
      <family val="1"/>
      <charset val="204"/>
      <scheme val="major"/>
    </font>
    <font>
      <sz val="10"/>
      <name val="Arial Cyr"/>
      <family val="2"/>
      <charset val="204"/>
    </font>
    <font>
      <b/>
      <sz val="10"/>
      <color rgb="FF002060"/>
      <name val="Calibri Light"/>
      <family val="1"/>
      <charset val="204"/>
      <scheme val="major"/>
    </font>
    <font>
      <b/>
      <sz val="12"/>
      <name val="Helv"/>
    </font>
    <font>
      <b/>
      <i/>
      <sz val="10"/>
      <name val="Helv"/>
      <charset val="204"/>
    </font>
    <font>
      <b/>
      <i/>
      <sz val="11"/>
      <name val="Helv"/>
      <charset val="204"/>
    </font>
    <font>
      <b/>
      <i/>
      <sz val="13"/>
      <name val="Calibri Light"/>
      <family val="1"/>
      <charset val="204"/>
      <scheme val="major"/>
    </font>
    <font>
      <b/>
      <i/>
      <sz val="12"/>
      <name val="Helv"/>
      <charset val="204"/>
    </font>
    <font>
      <b/>
      <i/>
      <sz val="13"/>
      <color rgb="FF002060"/>
      <name val="Cambria"/>
      <family val="1"/>
      <charset val="204"/>
    </font>
    <font>
      <b/>
      <sz val="10"/>
      <color rgb="FF002060"/>
      <name val="Cambria"/>
      <family val="1"/>
      <charset val="204"/>
    </font>
    <font>
      <b/>
      <i/>
      <sz val="12"/>
      <name val="Cambria"/>
      <family val="1"/>
      <charset val="204"/>
    </font>
    <font>
      <sz val="10"/>
      <color rgb="FF000000"/>
      <name val="Arial"/>
      <family val="2"/>
      <charset val="204"/>
    </font>
    <font>
      <sz val="10"/>
      <color theme="1"/>
      <name val="Arial"/>
      <family val="2"/>
      <charset val="204"/>
    </font>
    <font>
      <b/>
      <sz val="13"/>
      <name val="Helv"/>
    </font>
    <font>
      <b/>
      <sz val="10"/>
      <name val="Helv"/>
    </font>
    <font>
      <b/>
      <sz val="11"/>
      <color rgb="FFFF0000"/>
      <name val="Arial"/>
      <family val="2"/>
      <charset val="204"/>
    </font>
    <font>
      <b/>
      <sz val="10"/>
      <color indexed="10"/>
      <name val="Arial"/>
      <family val="2"/>
      <charset val="204"/>
    </font>
    <font>
      <sz val="12"/>
      <color rgb="FFFF0000"/>
      <name val="Arial"/>
      <family val="2"/>
      <charset val="204"/>
    </font>
    <font>
      <b/>
      <i/>
      <sz val="13"/>
      <name val="Helv"/>
      <charset val="204"/>
    </font>
    <font>
      <b/>
      <i/>
      <sz val="11"/>
      <name val="Calibri Light"/>
      <family val="1"/>
      <charset val="204"/>
      <scheme val="major"/>
    </font>
    <font>
      <i/>
      <sz val="12"/>
      <color rgb="FF002060"/>
      <name val="Arial"/>
      <family val="2"/>
      <charset val="204"/>
    </font>
    <font>
      <sz val="8"/>
      <color rgb="FFFF0000"/>
      <name val="Arial"/>
      <family val="2"/>
      <charset val="204"/>
    </font>
    <font>
      <b/>
      <i/>
      <sz val="10"/>
      <name val="Arial"/>
      <family val="2"/>
      <charset val="204"/>
    </font>
    <font>
      <b/>
      <sz val="12"/>
      <name val="Cambria"/>
      <family val="1"/>
      <charset val="204"/>
    </font>
    <font>
      <b/>
      <sz val="10"/>
      <name val="Cambria"/>
      <family val="1"/>
      <charset val="204"/>
    </font>
    <font>
      <sz val="10"/>
      <color rgb="FF00030E"/>
      <name val="PFAgoraSansPro-Regular"/>
    </font>
    <font>
      <b/>
      <sz val="10"/>
      <color rgb="FFFF0000"/>
      <name val="Arial"/>
      <family val="2"/>
      <charset val="204"/>
    </font>
    <font>
      <b/>
      <i/>
      <sz val="10"/>
      <name val="Calibri Light"/>
      <family val="1"/>
      <charset val="204"/>
      <scheme val="major"/>
    </font>
    <font>
      <sz val="10"/>
      <color indexed="8"/>
      <name val="Arial"/>
      <family val="2"/>
      <charset val="204"/>
    </font>
    <font>
      <b/>
      <sz val="10"/>
      <color indexed="12"/>
      <name val="Arial"/>
      <family val="2"/>
      <charset val="204"/>
    </font>
    <font>
      <sz val="10"/>
      <name val="Calibri Light"/>
      <family val="1"/>
      <charset val="204"/>
      <scheme val="major"/>
    </font>
    <font>
      <b/>
      <i/>
      <sz val="12"/>
      <color indexed="17"/>
      <name val="Arial"/>
      <family val="2"/>
      <charset val="204"/>
    </font>
    <font>
      <b/>
      <i/>
      <sz val="12"/>
      <color indexed="18"/>
      <name val="Arial"/>
      <family val="2"/>
      <charset val="204"/>
    </font>
    <font>
      <i/>
      <sz val="10"/>
      <name val="Arial"/>
      <family val="2"/>
      <charset val="204"/>
    </font>
    <font>
      <sz val="10"/>
      <color rgb="FF00030E"/>
      <name val="Arial"/>
      <family val="2"/>
      <charset val="204"/>
    </font>
    <font>
      <b/>
      <i/>
      <sz val="16"/>
      <name val="Calibri Light"/>
      <family val="1"/>
      <charset val="204"/>
      <scheme val="major"/>
    </font>
    <font>
      <b/>
      <sz val="10"/>
      <color rgb="FF00030E"/>
      <name val="PFAgoraSansPro-Regular"/>
    </font>
    <font>
      <b/>
      <sz val="11"/>
      <color rgb="FF5F6DB2"/>
      <name val="Calibri"/>
      <family val="2"/>
      <charset val="204"/>
      <scheme val="minor"/>
    </font>
    <font>
      <sz val="11"/>
      <color rgb="FF5F6DB2"/>
      <name val="Calibri"/>
      <family val="2"/>
      <charset val="204"/>
      <scheme val="minor"/>
    </font>
    <font>
      <sz val="10"/>
      <color rgb="FF222222"/>
      <name val="Arial"/>
      <family val="2"/>
      <charset val="204"/>
    </font>
    <font>
      <sz val="10"/>
      <color rgb="FF33353B"/>
      <name val="Arial"/>
      <family val="2"/>
      <charset val="204"/>
    </font>
    <font>
      <sz val="11"/>
      <name val="Calibri"/>
      <family val="2"/>
      <charset val="204"/>
      <scheme val="minor"/>
    </font>
    <font>
      <sz val="11"/>
      <color rgb="FF000000"/>
      <name val="Calibri"/>
      <family val="2"/>
      <charset val="204"/>
      <scheme val="minor"/>
    </font>
    <font>
      <sz val="11"/>
      <name val="Calibri"/>
      <family val="2"/>
      <scheme val="minor"/>
    </font>
  </fonts>
  <fills count="18">
    <fill>
      <patternFill patternType="none"/>
    </fill>
    <fill>
      <patternFill patternType="gray125"/>
    </fill>
    <fill>
      <patternFill patternType="solid">
        <fgColor rgb="FF3366FF"/>
        <bgColor rgb="FF0066CC"/>
      </patternFill>
    </fill>
    <fill>
      <patternFill patternType="solid">
        <fgColor rgb="FFFFFFFF"/>
        <bgColor rgb="FFFFFFCC"/>
      </patternFill>
    </fill>
    <fill>
      <patternFill patternType="solid">
        <fgColor rgb="FFA8AFB4"/>
        <bgColor indexed="64"/>
      </patternFill>
    </fill>
    <fill>
      <patternFill patternType="solid">
        <fgColor rgb="FFFCEAE4"/>
        <bgColor indexed="64"/>
      </patternFill>
    </fill>
    <fill>
      <patternFill patternType="solid">
        <fgColor rgb="FFCCCFD2"/>
        <bgColor indexed="64"/>
      </patternFill>
    </fill>
    <fill>
      <patternFill patternType="solid">
        <fgColor rgb="FFF1F2F3"/>
        <bgColor indexed="64"/>
      </patternFill>
    </fill>
    <fill>
      <patternFill patternType="solid">
        <fgColor rgb="FFFFFF00"/>
        <bgColor indexed="64"/>
      </patternFill>
    </fill>
    <fill>
      <patternFill patternType="solid">
        <fgColor rgb="FFFFC000"/>
        <bgColor indexed="64"/>
      </patternFill>
    </fill>
    <fill>
      <patternFill patternType="solid">
        <fgColor rgb="FFFFFFFF"/>
        <bgColor indexed="64"/>
      </patternFill>
    </fill>
    <fill>
      <patternFill patternType="solid">
        <fgColor rgb="FFFFBD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DE9D9"/>
        <bgColor indexed="64"/>
      </patternFill>
    </fill>
    <fill>
      <patternFill patternType="solid">
        <fgColor theme="7" tint="0.59999389629810485"/>
        <bgColor indexed="64"/>
      </patternFill>
    </fill>
    <fill>
      <patternFill patternType="solid">
        <fgColor rgb="FFFCD5B4"/>
        <bgColor indexed="64"/>
      </patternFill>
    </fill>
    <fill>
      <patternFill patternType="solid">
        <fgColor rgb="FFCCC0DA"/>
        <bgColor indexed="64"/>
      </patternFill>
    </fill>
  </fills>
  <borders count="44">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rgb="FF303030"/>
      </left>
      <right style="thin">
        <color rgb="FF303030"/>
      </right>
      <top style="thin">
        <color rgb="FF303030"/>
      </top>
      <bottom style="thin">
        <color rgb="FF30303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rgb="FF000000"/>
      </right>
      <top style="thin">
        <color indexed="64"/>
      </top>
      <bottom style="thin">
        <color indexed="64"/>
      </bottom>
      <diagonal/>
    </border>
  </borders>
  <cellStyleXfs count="3">
    <xf numFmtId="0" fontId="0" fillId="0" borderId="0"/>
    <xf numFmtId="0" fontId="39" fillId="0" borderId="0"/>
    <xf numFmtId="0" fontId="49" fillId="0" borderId="0"/>
  </cellStyleXfs>
  <cellXfs count="471">
    <xf numFmtId="0" fontId="0" fillId="0" borderId="0" xfId="0"/>
    <xf numFmtId="0" fontId="0" fillId="0" borderId="0" xfId="0" applyAlignment="1">
      <alignment horizontal="left"/>
    </xf>
    <xf numFmtId="0" fontId="2" fillId="2" borderId="0" xfId="0" applyFont="1" applyFill="1" applyAlignment="1">
      <alignment horizontal="center" vertical="center"/>
    </xf>
    <xf numFmtId="0" fontId="0" fillId="0" borderId="1" xfId="0" applyFont="1" applyBorder="1" applyAlignment="1">
      <alignment horizontal="left"/>
    </xf>
    <xf numFmtId="0" fontId="0" fillId="0" borderId="1" xfId="0" applyFont="1" applyBorder="1" applyAlignment="1">
      <alignment horizontal="left" wrapText="1"/>
    </xf>
    <xf numFmtId="2" fontId="0" fillId="0" borderId="0" xfId="0" applyNumberFormat="1"/>
    <xf numFmtId="0" fontId="0" fillId="3" borderId="0" xfId="0" applyFill="1" applyAlignment="1">
      <alignment horizontal="center" vertical="center"/>
    </xf>
    <xf numFmtId="0" fontId="9"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xf>
    <xf numFmtId="0" fontId="9" fillId="3" borderId="0" xfId="0" applyFont="1" applyFill="1" applyAlignment="1">
      <alignment horizontal="center"/>
    </xf>
    <xf numFmtId="0" fontId="3" fillId="0" borderId="2" xfId="0" applyFont="1" applyBorder="1"/>
    <xf numFmtId="0" fontId="3" fillId="0" borderId="3" xfId="0" applyFont="1" applyBorder="1" applyAlignment="1">
      <alignment wrapText="1"/>
    </xf>
    <xf numFmtId="0" fontId="3" fillId="0" borderId="3" xfId="0" applyFont="1" applyBorder="1"/>
    <xf numFmtId="1" fontId="3" fillId="0" borderId="3" xfId="0" applyNumberFormat="1" applyFont="1" applyBorder="1" applyAlignment="1">
      <alignment horizontal="right"/>
    </xf>
    <xf numFmtId="2" fontId="11" fillId="0" borderId="3" xfId="0" applyNumberFormat="1" applyFont="1" applyBorder="1" applyAlignment="1">
      <alignment horizontal="right"/>
    </xf>
    <xf numFmtId="0" fontId="3" fillId="0" borderId="2" xfId="0" applyFont="1" applyBorder="1" applyAlignment="1">
      <alignment wrapText="1"/>
    </xf>
    <xf numFmtId="0" fontId="12" fillId="0" borderId="0" xfId="0" applyFont="1" applyAlignment="1">
      <alignment horizontal="center" vertical="center" wrapText="1"/>
    </xf>
    <xf numFmtId="0" fontId="0" fillId="0" borderId="1" xfId="0" applyBorder="1"/>
    <xf numFmtId="49" fontId="13" fillId="0" borderId="4"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0" fontId="18" fillId="6" borderId="13" xfId="0" applyFont="1" applyFill="1" applyBorder="1" applyAlignment="1">
      <alignment horizontal="center" vertical="center" wrapText="1"/>
    </xf>
    <xf numFmtId="0" fontId="21" fillId="0" borderId="14" xfId="0" applyFont="1" applyBorder="1" applyAlignment="1">
      <alignment horizontal="center" vertical="center" wrapText="1"/>
    </xf>
    <xf numFmtId="3" fontId="22" fillId="0" borderId="15" xfId="0" applyNumberFormat="1" applyFont="1" applyBorder="1" applyAlignment="1">
      <alignment horizontal="center" vertical="center"/>
    </xf>
    <xf numFmtId="2" fontId="23" fillId="0" borderId="1" xfId="0" applyNumberFormat="1" applyFont="1" applyBorder="1" applyAlignment="1">
      <alignment horizontal="center" vertical="center" wrapText="1"/>
    </xf>
    <xf numFmtId="0" fontId="0" fillId="0" borderId="16" xfId="0" applyBorder="1" applyAlignment="1">
      <alignment horizontal="center" vertical="center" wrapText="1"/>
    </xf>
    <xf numFmtId="0" fontId="19" fillId="6" borderId="17" xfId="0" applyFont="1" applyFill="1" applyBorder="1" applyAlignment="1">
      <alignment horizontal="center" vertical="center" wrapText="1"/>
    </xf>
    <xf numFmtId="0" fontId="21" fillId="7" borderId="1" xfId="0" applyFont="1" applyFill="1" applyBorder="1" applyAlignment="1">
      <alignment horizontal="center" vertical="center" wrapText="1"/>
    </xf>
    <xf numFmtId="3" fontId="22" fillId="7" borderId="1" xfId="0" applyNumberFormat="1" applyFont="1" applyFill="1" applyBorder="1" applyAlignment="1">
      <alignment horizontal="center" vertical="center"/>
    </xf>
    <xf numFmtId="2" fontId="23" fillId="7" borderId="1" xfId="0" applyNumberFormat="1" applyFont="1" applyFill="1" applyBorder="1" applyAlignment="1">
      <alignment horizontal="center" vertical="center" wrapText="1"/>
    </xf>
    <xf numFmtId="0" fontId="0" fillId="7" borderId="18" xfId="0" applyFill="1" applyBorder="1" applyAlignment="1">
      <alignment horizontal="center" vertical="center" wrapText="1"/>
    </xf>
    <xf numFmtId="0" fontId="21" fillId="0" borderId="1" xfId="0" applyFont="1" applyBorder="1" applyAlignment="1">
      <alignment horizontal="center" vertical="center" wrapText="1"/>
    </xf>
    <xf numFmtId="3" fontId="22" fillId="0" borderId="1" xfId="0" applyNumberFormat="1" applyFont="1" applyBorder="1" applyAlignment="1">
      <alignment horizontal="center" vertical="center"/>
    </xf>
    <xf numFmtId="3" fontId="20" fillId="0" borderId="1" xfId="0" applyNumberFormat="1" applyFont="1" applyBorder="1" applyAlignment="1">
      <alignment horizontal="center" vertical="center"/>
    </xf>
    <xf numFmtId="0" fontId="0" fillId="0" borderId="18" xfId="0" applyBorder="1" applyAlignment="1">
      <alignment horizontal="center" vertical="center" wrapText="1"/>
    </xf>
    <xf numFmtId="0" fontId="24" fillId="7" borderId="1" xfId="0" applyFont="1" applyFill="1" applyBorder="1" applyAlignment="1">
      <alignment horizontal="center" vertical="center" wrapText="1"/>
    </xf>
    <xf numFmtId="3" fontId="20" fillId="7" borderId="1" xfId="0" applyNumberFormat="1" applyFont="1" applyFill="1" applyBorder="1" applyAlignment="1">
      <alignment horizontal="center" vertical="center"/>
    </xf>
    <xf numFmtId="0" fontId="24" fillId="0" borderId="19" xfId="0" applyFont="1" applyBorder="1" applyAlignment="1">
      <alignment horizontal="center" vertical="center" wrapText="1"/>
    </xf>
    <xf numFmtId="2" fontId="23" fillId="0" borderId="19" xfId="0" applyNumberFormat="1" applyFont="1" applyBorder="1" applyAlignment="1">
      <alignment horizontal="center" vertical="center" wrapText="1"/>
    </xf>
    <xf numFmtId="0" fontId="18" fillId="6" borderId="17" xfId="0" applyFont="1" applyFill="1" applyBorder="1" applyAlignment="1">
      <alignment horizontal="center" vertical="center" wrapText="1"/>
    </xf>
    <xf numFmtId="3" fontId="22" fillId="7" borderId="19" xfId="0" applyNumberFormat="1" applyFont="1" applyFill="1" applyBorder="1" applyAlignment="1">
      <alignment horizontal="center" vertical="center"/>
    </xf>
    <xf numFmtId="2" fontId="23" fillId="7" borderId="20"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2" fontId="23" fillId="0" borderId="1" xfId="0" applyNumberFormat="1" applyFont="1" applyBorder="1" applyAlignment="1">
      <alignment horizontal="center" vertical="center"/>
    </xf>
    <xf numFmtId="2" fontId="23" fillId="7" borderId="1" xfId="0" applyNumberFormat="1" applyFont="1" applyFill="1" applyBorder="1" applyAlignment="1">
      <alignment horizontal="center" vertical="center"/>
    </xf>
    <xf numFmtId="0" fontId="22" fillId="0" borderId="1" xfId="0" applyNumberFormat="1" applyFont="1" applyBorder="1" applyAlignment="1">
      <alignment horizontal="center" vertical="center" wrapText="1"/>
    </xf>
    <xf numFmtId="2" fontId="23" fillId="0" borderId="19" xfId="0" applyNumberFormat="1" applyFont="1" applyBorder="1" applyAlignment="1">
      <alignment horizontal="center" vertical="center"/>
    </xf>
    <xf numFmtId="0" fontId="19" fillId="6" borderId="21" xfId="0" applyFont="1" applyFill="1" applyBorder="1" applyAlignment="1">
      <alignment horizontal="center" vertical="center" wrapText="1"/>
    </xf>
    <xf numFmtId="0" fontId="21" fillId="7" borderId="20"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22" fillId="7" borderId="20" xfId="0" applyNumberFormat="1" applyFont="1" applyFill="1" applyBorder="1" applyAlignment="1">
      <alignment horizontal="center" vertical="center" wrapText="1"/>
    </xf>
    <xf numFmtId="2" fontId="23" fillId="7" borderId="22" xfId="0" applyNumberFormat="1" applyFont="1" applyFill="1" applyBorder="1" applyAlignment="1">
      <alignment horizontal="center" vertical="center"/>
    </xf>
    <xf numFmtId="0" fontId="0" fillId="7" borderId="23" xfId="0" applyFill="1" applyBorder="1" applyAlignment="1">
      <alignment horizontal="center" vertical="center" wrapText="1"/>
    </xf>
    <xf numFmtId="0" fontId="19" fillId="6" borderId="24" xfId="0" applyFont="1" applyFill="1" applyBorder="1" applyAlignment="1">
      <alignment horizontal="center" vertical="center" wrapText="1"/>
    </xf>
    <xf numFmtId="2" fontId="25" fillId="0" borderId="15" xfId="0" applyNumberFormat="1" applyFont="1" applyBorder="1" applyAlignment="1">
      <alignment horizontal="center" vertical="center" wrapText="1"/>
    </xf>
    <xf numFmtId="0" fontId="0" fillId="0" borderId="25" xfId="0" applyBorder="1" applyAlignment="1">
      <alignment horizontal="center" vertical="center" wrapText="1"/>
    </xf>
    <xf numFmtId="2" fontId="25" fillId="7" borderId="20" xfId="0" applyNumberFormat="1" applyFont="1" applyFill="1" applyBorder="1" applyAlignment="1">
      <alignment horizontal="center" vertical="center" wrapText="1"/>
    </xf>
    <xf numFmtId="2" fontId="25" fillId="7" borderId="20" xfId="0" applyNumberFormat="1" applyFont="1" applyFill="1" applyBorder="1" applyAlignment="1">
      <alignment horizontal="center" vertical="center"/>
    </xf>
    <xf numFmtId="0" fontId="20" fillId="7" borderId="1" xfId="0" applyFont="1" applyFill="1" applyBorder="1" applyAlignment="1">
      <alignment horizontal="center" vertical="center" wrapText="1"/>
    </xf>
    <xf numFmtId="0" fontId="26" fillId="0" borderId="14" xfId="0" applyFont="1" applyBorder="1" applyAlignment="1">
      <alignment horizontal="center" vertical="center"/>
    </xf>
    <xf numFmtId="1" fontId="20" fillId="0" borderId="14" xfId="0" applyNumberFormat="1" applyFont="1" applyBorder="1" applyAlignment="1">
      <alignment horizontal="center" vertical="center"/>
    </xf>
    <xf numFmtId="2" fontId="25" fillId="0" borderId="14" xfId="0" applyNumberFormat="1" applyFont="1" applyBorder="1" applyAlignment="1">
      <alignment horizontal="center" vertical="center"/>
    </xf>
    <xf numFmtId="0" fontId="26" fillId="0" borderId="1" xfId="0" applyFont="1" applyBorder="1" applyAlignment="1">
      <alignment horizontal="center" vertical="center"/>
    </xf>
    <xf numFmtId="1" fontId="20" fillId="0" borderId="1" xfId="0" applyNumberFormat="1" applyFont="1" applyBorder="1" applyAlignment="1">
      <alignment horizontal="center" vertical="center"/>
    </xf>
    <xf numFmtId="0" fontId="26" fillId="7" borderId="1" xfId="0" applyFont="1" applyFill="1" applyBorder="1" applyAlignment="1">
      <alignment horizontal="center" vertical="center"/>
    </xf>
    <xf numFmtId="0" fontId="24" fillId="7" borderId="19" xfId="0" applyFont="1" applyFill="1" applyBorder="1" applyAlignment="1">
      <alignment horizontal="center" vertical="center" wrapText="1"/>
    </xf>
    <xf numFmtId="3" fontId="22" fillId="0" borderId="19" xfId="0" applyNumberFormat="1" applyFont="1" applyBorder="1" applyAlignment="1">
      <alignment horizontal="center" vertical="center"/>
    </xf>
    <xf numFmtId="0" fontId="26" fillId="0" borderId="22" xfId="0" applyFont="1" applyBorder="1" applyAlignment="1">
      <alignment horizontal="center" vertical="center"/>
    </xf>
    <xf numFmtId="0" fontId="24" fillId="0" borderId="20" xfId="0" applyFont="1" applyBorder="1" applyAlignment="1">
      <alignment horizontal="center" vertical="center" wrapText="1"/>
    </xf>
    <xf numFmtId="3" fontId="22" fillId="0" borderId="20" xfId="0" applyNumberFormat="1" applyFont="1" applyBorder="1" applyAlignment="1">
      <alignment horizontal="center" vertical="center"/>
    </xf>
    <xf numFmtId="0" fontId="0" fillId="0" borderId="23" xfId="0" applyBorder="1" applyAlignment="1">
      <alignment horizontal="center" vertical="center" wrapText="1"/>
    </xf>
    <xf numFmtId="2" fontId="30" fillId="0" borderId="0" xfId="0" applyNumberFormat="1" applyFont="1"/>
    <xf numFmtId="2" fontId="13" fillId="0" borderId="5" xfId="0" applyNumberFormat="1" applyFont="1" applyBorder="1" applyAlignment="1">
      <alignment horizontal="center" vertical="center" wrapText="1"/>
    </xf>
    <xf numFmtId="2" fontId="25" fillId="0" borderId="19"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2" fontId="25" fillId="0" borderId="1" xfId="0" applyNumberFormat="1" applyFont="1" applyBorder="1" applyAlignment="1">
      <alignment horizontal="center" vertical="center"/>
    </xf>
    <xf numFmtId="2" fontId="25" fillId="7" borderId="1" xfId="0" applyNumberFormat="1" applyFont="1" applyFill="1" applyBorder="1" applyAlignment="1">
      <alignment horizontal="center" vertical="center" wrapText="1"/>
    </xf>
    <xf numFmtId="2" fontId="27" fillId="7" borderId="1" xfId="0" applyNumberFormat="1" applyFont="1" applyFill="1" applyBorder="1" applyAlignment="1">
      <alignment horizontal="center" vertical="center" wrapText="1"/>
    </xf>
    <xf numFmtId="2" fontId="27" fillId="0" borderId="1" xfId="0" applyNumberFormat="1" applyFont="1" applyBorder="1" applyAlignment="1">
      <alignment horizontal="center" vertical="center" wrapText="1"/>
    </xf>
    <xf numFmtId="2" fontId="27" fillId="0" borderId="20" xfId="0" applyNumberFormat="1" applyFont="1" applyBorder="1" applyAlignment="1">
      <alignment horizontal="center" vertical="center" wrapText="1"/>
    </xf>
    <xf numFmtId="0" fontId="12" fillId="0" borderId="1" xfId="0" applyFont="1" applyBorder="1" applyAlignment="1">
      <alignment horizontal="left"/>
    </xf>
    <xf numFmtId="0" fontId="32" fillId="2" borderId="0" xfId="0" applyFont="1" applyFill="1" applyAlignment="1">
      <alignment horizontal="center" vertical="center"/>
    </xf>
    <xf numFmtId="0" fontId="33" fillId="0" borderId="1" xfId="0" applyFont="1" applyBorder="1" applyAlignment="1">
      <alignment horizontal="left" wrapText="1"/>
    </xf>
    <xf numFmtId="0" fontId="33" fillId="0" borderId="1" xfId="0" applyFont="1" applyBorder="1" applyAlignment="1">
      <alignment horizontal="left"/>
    </xf>
    <xf numFmtId="0" fontId="33" fillId="0" borderId="1" xfId="0" applyFont="1" applyBorder="1" applyAlignment="1">
      <alignment wrapText="1"/>
    </xf>
    <xf numFmtId="0" fontId="34" fillId="0" borderId="1" xfId="0" applyFont="1" applyBorder="1" applyAlignment="1">
      <alignment horizontal="left" wrapText="1"/>
    </xf>
    <xf numFmtId="0" fontId="33" fillId="0" borderId="0" xfId="0" applyFont="1" applyAlignment="1">
      <alignment horizontal="left"/>
    </xf>
    <xf numFmtId="0" fontId="32" fillId="2" borderId="0" xfId="0" applyFont="1" applyFill="1" applyAlignment="1">
      <alignment horizontal="center" vertical="center" wrapText="1"/>
    </xf>
    <xf numFmtId="2" fontId="32" fillId="2" borderId="0" xfId="0" applyNumberFormat="1" applyFont="1" applyFill="1" applyAlignment="1">
      <alignment horizontal="center" vertical="center" wrapText="1"/>
    </xf>
    <xf numFmtId="2" fontId="33" fillId="0" borderId="1" xfId="0" applyNumberFormat="1" applyFont="1" applyBorder="1" applyAlignment="1">
      <alignment horizontal="left" wrapText="1"/>
    </xf>
    <xf numFmtId="2" fontId="33" fillId="0" borderId="1" xfId="0" applyNumberFormat="1" applyFont="1" applyBorder="1" applyAlignment="1">
      <alignment horizontal="left"/>
    </xf>
    <xf numFmtId="1" fontId="33" fillId="0" borderId="1" xfId="0" applyNumberFormat="1" applyFont="1" applyBorder="1" applyAlignment="1">
      <alignment horizontal="right"/>
    </xf>
    <xf numFmtId="2" fontId="33" fillId="0" borderId="1" xfId="0" applyNumberFormat="1" applyFont="1" applyBorder="1" applyAlignment="1">
      <alignment horizontal="right"/>
    </xf>
    <xf numFmtId="3" fontId="33" fillId="0" borderId="1" xfId="0" applyNumberFormat="1" applyFont="1" applyBorder="1" applyAlignment="1">
      <alignment horizontal="right"/>
    </xf>
    <xf numFmtId="49" fontId="33" fillId="0" borderId="1" xfId="0" applyNumberFormat="1" applyFont="1" applyBorder="1" applyAlignment="1">
      <alignment horizontal="right"/>
    </xf>
    <xf numFmtId="0" fontId="33" fillId="0" borderId="1" xfId="0" applyFont="1" applyBorder="1" applyAlignment="1">
      <alignment horizontal="right"/>
    </xf>
    <xf numFmtId="2" fontId="33" fillId="0" borderId="0" xfId="0" applyNumberFormat="1" applyFont="1" applyAlignment="1">
      <alignment horizontal="left"/>
    </xf>
    <xf numFmtId="2" fontId="33" fillId="8" borderId="1" xfId="0" applyNumberFormat="1" applyFont="1" applyFill="1" applyBorder="1" applyAlignment="1">
      <alignment horizontal="left" wrapText="1"/>
    </xf>
    <xf numFmtId="2" fontId="33" fillId="0" borderId="1" xfId="0" applyNumberFormat="1" applyFont="1" applyFill="1" applyBorder="1" applyAlignment="1">
      <alignment horizontal="left" wrapText="1"/>
    </xf>
    <xf numFmtId="0" fontId="32" fillId="2" borderId="0" xfId="0" applyFont="1" applyFill="1" applyAlignment="1">
      <alignment horizontal="right" wrapText="1"/>
    </xf>
    <xf numFmtId="0" fontId="33" fillId="0" borderId="1" xfId="0" applyFont="1" applyBorder="1" applyAlignment="1">
      <alignment horizontal="right" wrapText="1"/>
    </xf>
    <xf numFmtId="0" fontId="33" fillId="0" borderId="0" xfId="0" applyFont="1" applyAlignment="1">
      <alignment horizontal="right"/>
    </xf>
    <xf numFmtId="0" fontId="0" fillId="0" borderId="1" xfId="0" applyBorder="1" applyAlignment="1">
      <alignment horizontal="right"/>
    </xf>
    <xf numFmtId="0" fontId="33" fillId="9" borderId="1" xfId="0" applyFont="1" applyFill="1" applyBorder="1" applyAlignment="1">
      <alignment horizontal="left"/>
    </xf>
    <xf numFmtId="0" fontId="33" fillId="9" borderId="1" xfId="0" applyFont="1" applyFill="1" applyBorder="1" applyAlignment="1">
      <alignment horizontal="left" wrapText="1"/>
    </xf>
    <xf numFmtId="0" fontId="38" fillId="10" borderId="1" xfId="0" applyFont="1" applyFill="1" applyBorder="1" applyAlignment="1">
      <alignment horizontal="left" vertical="top" wrapText="1"/>
    </xf>
    <xf numFmtId="0" fontId="41" fillId="0" borderId="0" xfId="1" applyFont="1"/>
    <xf numFmtId="0" fontId="41" fillId="0" borderId="0" xfId="1" applyFont="1" applyAlignment="1">
      <alignment wrapText="1"/>
    </xf>
    <xf numFmtId="0" fontId="46" fillId="12" borderId="19" xfId="1" applyFont="1" applyFill="1" applyBorder="1" applyAlignment="1">
      <alignment horizontal="center" vertical="center" wrapText="1"/>
    </xf>
    <xf numFmtId="2" fontId="46" fillId="12" borderId="19" xfId="1" applyNumberFormat="1" applyFont="1" applyFill="1" applyBorder="1" applyAlignment="1">
      <alignment horizontal="center" vertical="center" wrapText="1"/>
    </xf>
    <xf numFmtId="0" fontId="47" fillId="13" borderId="26" xfId="1" applyFont="1" applyFill="1" applyBorder="1" applyAlignment="1">
      <alignment horizontal="center" vertical="center" wrapText="1"/>
    </xf>
    <xf numFmtId="2" fontId="50" fillId="13" borderId="27" xfId="1" applyNumberFormat="1" applyFont="1" applyFill="1" applyBorder="1" applyAlignment="1">
      <alignment horizontal="center" vertical="center" wrapText="1"/>
    </xf>
    <xf numFmtId="2" fontId="51" fillId="13" borderId="28" xfId="1" applyNumberFormat="1" applyFont="1" applyFill="1" applyBorder="1" applyAlignment="1">
      <alignment horizontal="center" vertical="center" wrapText="1"/>
    </xf>
    <xf numFmtId="0" fontId="41" fillId="14" borderId="19" xfId="1" applyFont="1" applyFill="1" applyBorder="1" applyAlignment="1">
      <alignment horizontal="center" vertical="top" wrapText="1"/>
    </xf>
    <xf numFmtId="0" fontId="41" fillId="14" borderId="37" xfId="1" applyFont="1" applyFill="1" applyBorder="1" applyAlignment="1">
      <alignment vertical="top" wrapText="1"/>
    </xf>
    <xf numFmtId="0" fontId="41" fillId="14" borderId="37" xfId="1" applyFont="1" applyFill="1" applyBorder="1" applyAlignment="1">
      <alignment horizontal="center" vertical="center" wrapText="1"/>
    </xf>
    <xf numFmtId="4" fontId="41" fillId="14" borderId="37" xfId="1" applyNumberFormat="1" applyFont="1" applyFill="1" applyBorder="1" applyAlignment="1">
      <alignment horizontal="center" vertical="center" wrapText="1"/>
    </xf>
    <xf numFmtId="2" fontId="41" fillId="12" borderId="19" xfId="1" applyNumberFormat="1" applyFont="1" applyFill="1" applyBorder="1" applyAlignment="1">
      <alignment horizontal="center" vertical="center" wrapText="1"/>
    </xf>
    <xf numFmtId="2" fontId="41" fillId="12" borderId="1" xfId="1" applyNumberFormat="1" applyFont="1" applyFill="1" applyBorder="1" applyAlignment="1">
      <alignment horizontal="center" vertical="center" wrapText="1"/>
    </xf>
    <xf numFmtId="0" fontId="41" fillId="14" borderId="22" xfId="1" applyFont="1" applyFill="1" applyBorder="1" applyAlignment="1">
      <alignment horizontal="center" vertical="top" wrapText="1"/>
    </xf>
    <xf numFmtId="0" fontId="41" fillId="14" borderId="33" xfId="1" applyFont="1" applyFill="1" applyBorder="1" applyAlignment="1">
      <alignment vertical="top" wrapText="1"/>
    </xf>
    <xf numFmtId="0" fontId="41" fillId="14" borderId="33" xfId="1" applyFont="1" applyFill="1" applyBorder="1" applyAlignment="1">
      <alignment horizontal="center" vertical="center" wrapText="1"/>
    </xf>
    <xf numFmtId="4" fontId="41" fillId="14" borderId="33" xfId="1" applyNumberFormat="1" applyFont="1" applyFill="1" applyBorder="1" applyAlignment="1">
      <alignment horizontal="center" vertical="center" wrapText="1"/>
    </xf>
    <xf numFmtId="2" fontId="41" fillId="12" borderId="20" xfId="1" applyNumberFormat="1" applyFont="1" applyFill="1" applyBorder="1" applyAlignment="1">
      <alignment horizontal="center" vertical="center" wrapText="1"/>
    </xf>
    <xf numFmtId="0" fontId="41" fillId="12" borderId="19" xfId="1" applyFont="1" applyFill="1" applyBorder="1" applyAlignment="1">
      <alignment horizontal="center" vertical="top" wrapText="1"/>
    </xf>
    <xf numFmtId="0" fontId="41" fillId="12" borderId="19" xfId="1" applyFont="1" applyFill="1" applyBorder="1" applyAlignment="1">
      <alignment vertical="top" wrapText="1"/>
    </xf>
    <xf numFmtId="49" fontId="41" fillId="12" borderId="19" xfId="1" applyNumberFormat="1" applyFont="1" applyFill="1" applyBorder="1" applyAlignment="1">
      <alignment horizontal="center" vertical="center" wrapText="1"/>
    </xf>
    <xf numFmtId="0" fontId="41" fillId="12" borderId="37" xfId="1" applyFont="1" applyFill="1" applyBorder="1" applyAlignment="1">
      <alignment horizontal="center" vertical="center" wrapText="1"/>
    </xf>
    <xf numFmtId="2" fontId="30" fillId="12" borderId="19" xfId="1" applyNumberFormat="1" applyFont="1" applyFill="1" applyBorder="1" applyAlignment="1">
      <alignment horizontal="center" vertical="center" wrapText="1"/>
    </xf>
    <xf numFmtId="0" fontId="41" fillId="12" borderId="1" xfId="1" applyFont="1" applyFill="1" applyBorder="1" applyAlignment="1">
      <alignment vertical="top" wrapText="1"/>
    </xf>
    <xf numFmtId="49" fontId="41" fillId="12" borderId="1" xfId="1" applyNumberFormat="1" applyFont="1" applyFill="1" applyBorder="1" applyAlignment="1">
      <alignment horizontal="center" vertical="center" wrapText="1"/>
    </xf>
    <xf numFmtId="2" fontId="30" fillId="12" borderId="1" xfId="1" applyNumberFormat="1" applyFont="1" applyFill="1" applyBorder="1" applyAlignment="1">
      <alignment horizontal="center" vertical="center" wrapText="1"/>
    </xf>
    <xf numFmtId="0" fontId="41" fillId="12" borderId="22" xfId="1" applyFont="1" applyFill="1" applyBorder="1" applyAlignment="1">
      <alignment horizontal="center" vertical="top" wrapText="1"/>
    </xf>
    <xf numFmtId="0" fontId="41" fillId="12" borderId="20" xfId="1" applyFont="1" applyFill="1" applyBorder="1" applyAlignment="1">
      <alignment vertical="top" wrapText="1"/>
    </xf>
    <xf numFmtId="49" fontId="41" fillId="12" borderId="20" xfId="1" applyNumberFormat="1" applyFont="1" applyFill="1" applyBorder="1" applyAlignment="1">
      <alignment horizontal="center" vertical="center" wrapText="1"/>
    </xf>
    <xf numFmtId="0" fontId="41" fillId="12" borderId="33" xfId="1" applyFont="1" applyFill="1" applyBorder="1" applyAlignment="1">
      <alignment horizontal="center" vertical="center" wrapText="1"/>
    </xf>
    <xf numFmtId="2" fontId="30" fillId="12" borderId="20" xfId="1" applyNumberFormat="1" applyFont="1" applyFill="1" applyBorder="1" applyAlignment="1">
      <alignment horizontal="center" vertical="center" wrapText="1"/>
    </xf>
    <xf numFmtId="0" fontId="52" fillId="13" borderId="26" xfId="1" applyFont="1" applyFill="1" applyBorder="1" applyAlignment="1">
      <alignment horizontal="left" vertical="center" wrapText="1"/>
    </xf>
    <xf numFmtId="2" fontId="52" fillId="13" borderId="28" xfId="1" applyNumberFormat="1" applyFont="1" applyFill="1" applyBorder="1" applyAlignment="1">
      <alignment horizontal="left" vertical="center" wrapText="1"/>
    </xf>
    <xf numFmtId="0" fontId="53" fillId="15" borderId="29" xfId="1" applyFont="1" applyFill="1" applyBorder="1" applyAlignment="1">
      <alignment horizontal="left" vertical="center" wrapText="1"/>
    </xf>
    <xf numFmtId="0" fontId="55" fillId="15" borderId="30" xfId="1" applyFont="1" applyFill="1" applyBorder="1" applyAlignment="1">
      <alignment horizontal="center" vertical="center" wrapText="1"/>
    </xf>
    <xf numFmtId="2" fontId="55" fillId="15" borderId="30" xfId="1" applyNumberFormat="1" applyFont="1" applyFill="1" applyBorder="1" applyAlignment="1">
      <alignment horizontal="left" vertical="center" wrapText="1"/>
    </xf>
    <xf numFmtId="2" fontId="55" fillId="15" borderId="31" xfId="1" applyNumberFormat="1" applyFont="1" applyFill="1" applyBorder="1" applyAlignment="1">
      <alignment horizontal="left" vertical="center" wrapText="1"/>
    </xf>
    <xf numFmtId="0" fontId="53" fillId="13" borderId="26" xfId="1" applyFont="1" applyFill="1" applyBorder="1" applyAlignment="1">
      <alignment horizontal="left" vertical="center" wrapText="1"/>
    </xf>
    <xf numFmtId="2" fontId="55" fillId="13" borderId="28" xfId="1" applyNumberFormat="1" applyFont="1" applyFill="1" applyBorder="1" applyAlignment="1">
      <alignment horizontal="left" vertical="center" wrapText="1"/>
    </xf>
    <xf numFmtId="0" fontId="41" fillId="12" borderId="19" xfId="1" applyFont="1" applyFill="1" applyBorder="1" applyAlignment="1">
      <alignment horizontal="center" vertical="center" wrapText="1"/>
    </xf>
    <xf numFmtId="0" fontId="41" fillId="12" borderId="1" xfId="1" applyFont="1" applyFill="1" applyBorder="1" applyAlignment="1">
      <alignment horizontal="center" vertical="top" wrapText="1"/>
    </xf>
    <xf numFmtId="0" fontId="41" fillId="12" borderId="1" xfId="1" applyFont="1" applyFill="1" applyBorder="1" applyAlignment="1">
      <alignment horizontal="center" vertical="center" wrapText="1"/>
    </xf>
    <xf numFmtId="0" fontId="41" fillId="12" borderId="20" xfId="1" applyFont="1" applyFill="1" applyBorder="1" applyAlignment="1">
      <alignment horizontal="center" vertical="top" wrapText="1"/>
    </xf>
    <xf numFmtId="0" fontId="41" fillId="12" borderId="20" xfId="1" applyFont="1" applyFill="1" applyBorder="1" applyAlignment="1">
      <alignment horizontal="center" vertical="center" wrapText="1"/>
    </xf>
    <xf numFmtId="49" fontId="41" fillId="12" borderId="22" xfId="1" applyNumberFormat="1" applyFont="1" applyFill="1" applyBorder="1" applyAlignment="1">
      <alignment horizontal="center" vertical="center" wrapText="1"/>
    </xf>
    <xf numFmtId="0" fontId="41" fillId="12" borderId="38" xfId="1" applyFont="1" applyFill="1" applyBorder="1" applyAlignment="1">
      <alignment horizontal="center" vertical="top" wrapText="1"/>
    </xf>
    <xf numFmtId="0" fontId="41" fillId="12" borderId="38" xfId="1" applyFont="1" applyFill="1" applyBorder="1" applyAlignment="1">
      <alignment vertical="top" wrapText="1"/>
    </xf>
    <xf numFmtId="49" fontId="41" fillId="12" borderId="38" xfId="1" applyNumberFormat="1" applyFont="1" applyFill="1" applyBorder="1" applyAlignment="1">
      <alignment horizontal="center" vertical="center" wrapText="1"/>
    </xf>
    <xf numFmtId="0" fontId="41" fillId="12" borderId="38" xfId="1" applyFont="1" applyFill="1" applyBorder="1" applyAlignment="1">
      <alignment horizontal="center" vertical="center" wrapText="1"/>
    </xf>
    <xf numFmtId="2" fontId="41" fillId="12" borderId="38" xfId="1" applyNumberFormat="1" applyFont="1" applyFill="1" applyBorder="1" applyAlignment="1">
      <alignment horizontal="center" vertical="center" wrapText="1"/>
    </xf>
    <xf numFmtId="13" fontId="41" fillId="12" borderId="20" xfId="1" applyNumberFormat="1" applyFont="1" applyFill="1" applyBorder="1" applyAlignment="1">
      <alignment horizontal="center" vertical="center" wrapText="1"/>
    </xf>
    <xf numFmtId="0" fontId="42" fillId="13" borderId="26" xfId="1" applyFont="1" applyFill="1" applyBorder="1" applyAlignment="1">
      <alignment horizontal="center" vertical="top" wrapText="1"/>
    </xf>
    <xf numFmtId="2" fontId="30" fillId="13" borderId="28" xfId="1" applyNumberFormat="1" applyFont="1" applyFill="1" applyBorder="1" applyAlignment="1">
      <alignment horizontal="center" vertical="center" wrapText="1"/>
    </xf>
    <xf numFmtId="0" fontId="30" fillId="16" borderId="26" xfId="2" applyFont="1" applyFill="1" applyBorder="1" applyAlignment="1">
      <alignment horizontal="center" vertical="top" wrapText="1"/>
    </xf>
    <xf numFmtId="0" fontId="57" fillId="16" borderId="27" xfId="2" applyFont="1" applyFill="1" applyBorder="1" applyAlignment="1">
      <alignment horizontal="center" vertical="center" wrapText="1"/>
    </xf>
    <xf numFmtId="0" fontId="58" fillId="14" borderId="19" xfId="2" applyFont="1" applyFill="1" applyBorder="1" applyAlignment="1">
      <alignment horizontal="left" vertical="center" wrapText="1"/>
    </xf>
    <xf numFmtId="0" fontId="41" fillId="14" borderId="37" xfId="2" applyFont="1" applyFill="1" applyBorder="1" applyAlignment="1">
      <alignment horizontal="left" vertical="top" wrapText="1"/>
    </xf>
    <xf numFmtId="0" fontId="41" fillId="14" borderId="37" xfId="2" applyFont="1" applyFill="1" applyBorder="1" applyAlignment="1">
      <alignment horizontal="center" vertical="center" wrapText="1"/>
    </xf>
    <xf numFmtId="2" fontId="59" fillId="14" borderId="37" xfId="2" applyNumberFormat="1" applyFont="1" applyFill="1" applyBorder="1" applyAlignment="1">
      <alignment horizontal="center" vertical="center" wrapText="1"/>
    </xf>
    <xf numFmtId="0" fontId="54" fillId="12" borderId="19" xfId="1" applyFont="1" applyFill="1" applyBorder="1" applyAlignment="1">
      <alignment horizontal="left" vertical="center" wrapText="1"/>
    </xf>
    <xf numFmtId="0" fontId="30" fillId="16" borderId="26" xfId="1" applyFont="1" applyFill="1" applyBorder="1" applyAlignment="1">
      <alignment horizontal="center" vertical="top" wrapText="1"/>
    </xf>
    <xf numFmtId="0" fontId="30" fillId="16" borderId="27" xfId="1" applyFont="1" applyFill="1" applyBorder="1" applyAlignment="1">
      <alignment horizontal="center" vertical="center" wrapText="1"/>
    </xf>
    <xf numFmtId="0" fontId="30" fillId="14" borderId="19" xfId="1" applyFont="1" applyFill="1" applyBorder="1" applyAlignment="1">
      <alignment horizontal="center" vertical="top" wrapText="1"/>
    </xf>
    <xf numFmtId="0" fontId="41" fillId="14" borderId="37" xfId="1" applyFont="1" applyFill="1" applyBorder="1" applyAlignment="1">
      <alignment horizontal="left" vertical="top" wrapText="1"/>
    </xf>
    <xf numFmtId="2" fontId="41" fillId="14" borderId="33" xfId="1" applyNumberFormat="1" applyFont="1" applyFill="1" applyBorder="1" applyAlignment="1">
      <alignment horizontal="center" vertical="center" wrapText="1"/>
    </xf>
    <xf numFmtId="2" fontId="41" fillId="14" borderId="31" xfId="1" applyNumberFormat="1" applyFont="1" applyFill="1" applyBorder="1" applyAlignment="1">
      <alignment horizontal="center" vertical="center" wrapText="1"/>
    </xf>
    <xf numFmtId="0" fontId="30" fillId="14" borderId="22" xfId="1" applyFont="1" applyFill="1" applyBorder="1" applyAlignment="1">
      <alignment horizontal="center" vertical="top" wrapText="1"/>
    </xf>
    <xf numFmtId="0" fontId="41" fillId="14" borderId="33" xfId="1" applyFont="1" applyFill="1" applyBorder="1" applyAlignment="1">
      <alignment horizontal="left" vertical="top" wrapText="1"/>
    </xf>
    <xf numFmtId="2" fontId="30" fillId="16" borderId="27" xfId="1" applyNumberFormat="1" applyFont="1" applyFill="1" applyBorder="1" applyAlignment="1">
      <alignment horizontal="center" vertical="center" wrapText="1"/>
    </xf>
    <xf numFmtId="2" fontId="41" fillId="14" borderId="37" xfId="1" applyNumberFormat="1" applyFont="1" applyFill="1" applyBorder="1" applyAlignment="1">
      <alignment horizontal="center" vertical="center" wrapText="1"/>
    </xf>
    <xf numFmtId="0" fontId="56" fillId="16" borderId="27" xfId="1" applyFont="1" applyFill="1" applyBorder="1" applyAlignment="1">
      <alignment horizontal="left" vertical="center" wrapText="1"/>
    </xf>
    <xf numFmtId="0" fontId="56" fillId="16" borderId="27" xfId="1" applyFont="1" applyFill="1" applyBorder="1" applyAlignment="1">
      <alignment vertical="center" wrapText="1"/>
    </xf>
    <xf numFmtId="2" fontId="56" fillId="16" borderId="27" xfId="1" applyNumberFormat="1" applyFont="1" applyFill="1" applyBorder="1" applyAlignment="1">
      <alignment vertical="center" wrapText="1"/>
    </xf>
    <xf numFmtId="0" fontId="48" fillId="13" borderId="28" xfId="1" applyFont="1" applyFill="1" applyBorder="1" applyAlignment="1">
      <alignment vertical="center" wrapText="1"/>
    </xf>
    <xf numFmtId="0" fontId="30" fillId="13" borderId="27" xfId="1" applyFont="1" applyFill="1" applyBorder="1" applyAlignment="1">
      <alignment horizontal="center" vertical="center" wrapText="1"/>
    </xf>
    <xf numFmtId="0" fontId="60" fillId="12" borderId="1" xfId="1" applyFont="1" applyFill="1" applyBorder="1" applyAlignment="1">
      <alignment horizontal="left" vertical="top" wrapText="1"/>
    </xf>
    <xf numFmtId="2" fontId="61" fillId="13" borderId="28" xfId="1" applyNumberFormat="1" applyFont="1" applyFill="1" applyBorder="1" applyAlignment="1">
      <alignment horizontal="center" vertical="center" wrapText="1"/>
    </xf>
    <xf numFmtId="0" fontId="41" fillId="14" borderId="1" xfId="1" applyFont="1" applyFill="1" applyBorder="1" applyAlignment="1">
      <alignment horizontal="center" vertical="top" wrapText="1"/>
    </xf>
    <xf numFmtId="0" fontId="62" fillId="13" borderId="26" xfId="1" applyFont="1" applyFill="1" applyBorder="1" applyAlignment="1">
      <alignment horizontal="center" vertical="center" wrapText="1"/>
    </xf>
    <xf numFmtId="2" fontId="62" fillId="13" borderId="28" xfId="1" applyNumberFormat="1" applyFont="1" applyFill="1" applyBorder="1" applyAlignment="1">
      <alignment horizontal="center" vertical="center" wrapText="1"/>
    </xf>
    <xf numFmtId="0" fontId="41" fillId="14" borderId="19" xfId="2" applyFont="1" applyFill="1" applyBorder="1" applyAlignment="1">
      <alignment horizontal="center" vertical="top" wrapText="1"/>
    </xf>
    <xf numFmtId="2" fontId="63" fillId="12" borderId="1" xfId="1" applyNumberFormat="1" applyFont="1" applyFill="1" applyBorder="1" applyAlignment="1">
      <alignment horizontal="center" vertical="center" wrapText="1"/>
    </xf>
    <xf numFmtId="0" fontId="41" fillId="14" borderId="22" xfId="2" applyFont="1" applyFill="1" applyBorder="1" applyAlignment="1">
      <alignment horizontal="center" vertical="top" wrapText="1"/>
    </xf>
    <xf numFmtId="0" fontId="41" fillId="14" borderId="33" xfId="2" applyFont="1" applyFill="1" applyBorder="1" applyAlignment="1">
      <alignment horizontal="left" vertical="top" wrapText="1"/>
    </xf>
    <xf numFmtId="0" fontId="41" fillId="14" borderId="33" xfId="2" applyFont="1" applyFill="1" applyBorder="1" applyAlignment="1">
      <alignment horizontal="center" vertical="center" wrapText="1"/>
    </xf>
    <xf numFmtId="2" fontId="65" fillId="12" borderId="1" xfId="1" applyNumberFormat="1" applyFont="1" applyFill="1" applyBorder="1" applyAlignment="1">
      <alignment horizontal="center" vertical="center" wrapText="1"/>
    </xf>
    <xf numFmtId="0" fontId="41" fillId="14" borderId="37" xfId="2" applyFont="1" applyFill="1" applyBorder="1" applyAlignment="1">
      <alignment horizontal="left" vertical="center" wrapText="1"/>
    </xf>
    <xf numFmtId="2" fontId="30" fillId="12" borderId="37" xfId="1" applyNumberFormat="1" applyFont="1" applyFill="1" applyBorder="1" applyAlignment="1">
      <alignment horizontal="center" vertical="center" wrapText="1"/>
    </xf>
    <xf numFmtId="0" fontId="41" fillId="14" borderId="19" xfId="2" applyFont="1" applyFill="1" applyBorder="1" applyAlignment="1">
      <alignment horizontal="center" vertical="center" wrapText="1"/>
    </xf>
    <xf numFmtId="0" fontId="41" fillId="13" borderId="1" xfId="1" applyFont="1" applyFill="1" applyBorder="1" applyAlignment="1">
      <alignment horizontal="center" vertical="top" wrapText="1"/>
    </xf>
    <xf numFmtId="2" fontId="52" fillId="13" borderId="1" xfId="1" applyNumberFormat="1" applyFont="1" applyFill="1" applyBorder="1" applyAlignment="1">
      <alignment horizontal="left" vertical="center" wrapText="1"/>
    </xf>
    <xf numFmtId="2" fontId="41" fillId="14" borderId="37" xfId="2" applyNumberFormat="1" applyFont="1" applyFill="1" applyBorder="1" applyAlignment="1">
      <alignment horizontal="center" vertical="center" wrapText="1"/>
    </xf>
    <xf numFmtId="0" fontId="41" fillId="14" borderId="31" xfId="2" applyFont="1" applyFill="1" applyBorder="1" applyAlignment="1">
      <alignment horizontal="center" vertical="center" wrapText="1"/>
    </xf>
    <xf numFmtId="2" fontId="41" fillId="14" borderId="33" xfId="2" applyNumberFormat="1" applyFont="1" applyFill="1" applyBorder="1" applyAlignment="1">
      <alignment horizontal="center" vertical="center" wrapText="1"/>
    </xf>
    <xf numFmtId="2" fontId="41" fillId="12" borderId="31" xfId="1" applyNumberFormat="1" applyFont="1" applyFill="1" applyBorder="1" applyAlignment="1">
      <alignment horizontal="center" vertical="center" wrapText="1"/>
    </xf>
    <xf numFmtId="2" fontId="66" fillId="13" borderId="28" xfId="1" applyNumberFormat="1" applyFont="1" applyFill="1" applyBorder="1" applyAlignment="1">
      <alignment horizontal="left" vertical="center" wrapText="1"/>
    </xf>
    <xf numFmtId="0" fontId="41" fillId="14" borderId="1" xfId="1" applyFont="1" applyFill="1" applyBorder="1" applyAlignment="1">
      <alignment horizontal="center" vertical="center" wrapText="1"/>
    </xf>
    <xf numFmtId="12" fontId="41" fillId="12" borderId="1" xfId="1" applyNumberFormat="1" applyFont="1" applyFill="1" applyBorder="1" applyAlignment="1">
      <alignment horizontal="center" vertical="center" wrapText="1"/>
    </xf>
    <xf numFmtId="0" fontId="67" fillId="13" borderId="26" xfId="1" applyFont="1" applyFill="1" applyBorder="1" applyAlignment="1">
      <alignment horizontal="left" vertical="center" wrapText="1"/>
    </xf>
    <xf numFmtId="0" fontId="54" fillId="13" borderId="28" xfId="1" applyFont="1" applyFill="1" applyBorder="1" applyAlignment="1">
      <alignment horizontal="left" vertical="center" wrapText="1"/>
    </xf>
    <xf numFmtId="0" fontId="41" fillId="14" borderId="19" xfId="1" applyFont="1" applyFill="1" applyBorder="1" applyAlignment="1">
      <alignment horizontal="center" vertical="center" wrapText="1"/>
    </xf>
    <xf numFmtId="0" fontId="42" fillId="12" borderId="19" xfId="1" applyFont="1" applyFill="1" applyBorder="1" applyAlignment="1">
      <alignment horizontal="center" vertical="top" wrapText="1"/>
    </xf>
    <xf numFmtId="0" fontId="42" fillId="12" borderId="1" xfId="1" applyFont="1" applyFill="1" applyBorder="1" applyAlignment="1">
      <alignment horizontal="center" vertical="top" wrapText="1"/>
    </xf>
    <xf numFmtId="0" fontId="42" fillId="12" borderId="20" xfId="1" applyFont="1" applyFill="1" applyBorder="1" applyAlignment="1">
      <alignment horizontal="center" vertical="top" wrapText="1"/>
    </xf>
    <xf numFmtId="0" fontId="41" fillId="12" borderId="22" xfId="1" applyFont="1" applyFill="1" applyBorder="1" applyAlignment="1">
      <alignment horizontal="center" vertical="center" wrapText="1"/>
    </xf>
    <xf numFmtId="0" fontId="41" fillId="13" borderId="26" xfId="1" applyFont="1" applyFill="1" applyBorder="1" applyAlignment="1">
      <alignment horizontal="center" vertical="top" wrapText="1"/>
    </xf>
    <xf numFmtId="13" fontId="41" fillId="12" borderId="19" xfId="1" applyNumberFormat="1" applyFont="1" applyFill="1" applyBorder="1" applyAlignment="1">
      <alignment horizontal="center" vertical="center" wrapText="1"/>
    </xf>
    <xf numFmtId="13" fontId="41" fillId="12" borderId="1" xfId="1" applyNumberFormat="1" applyFont="1" applyFill="1" applyBorder="1" applyAlignment="1">
      <alignment horizontal="center" vertical="center" wrapText="1"/>
    </xf>
    <xf numFmtId="0" fontId="41" fillId="14" borderId="20" xfId="1" applyFont="1" applyFill="1" applyBorder="1" applyAlignment="1">
      <alignment horizontal="center" vertical="center" wrapText="1"/>
    </xf>
    <xf numFmtId="0" fontId="41" fillId="16" borderId="26" xfId="1" applyFont="1" applyFill="1" applyBorder="1" applyAlignment="1">
      <alignment horizontal="center" vertical="top" wrapText="1"/>
    </xf>
    <xf numFmtId="2" fontId="41" fillId="13" borderId="28" xfId="1" applyNumberFormat="1" applyFont="1" applyFill="1" applyBorder="1" applyAlignment="1">
      <alignment horizontal="center" vertical="center" wrapText="1"/>
    </xf>
    <xf numFmtId="0" fontId="41" fillId="16" borderId="41" xfId="2" applyFont="1" applyFill="1" applyBorder="1" applyAlignment="1">
      <alignment horizontal="center" vertical="top" wrapText="1"/>
    </xf>
    <xf numFmtId="0" fontId="56" fillId="16" borderId="42" xfId="2" applyFont="1" applyFill="1" applyBorder="1" applyAlignment="1">
      <alignment horizontal="left" vertical="center" wrapText="1"/>
    </xf>
    <xf numFmtId="0" fontId="68" fillId="16" borderId="42" xfId="2" applyFont="1" applyFill="1" applyBorder="1" applyAlignment="1">
      <alignment vertical="center" wrapText="1"/>
    </xf>
    <xf numFmtId="0" fontId="57" fillId="16" borderId="42" xfId="2" applyFont="1" applyFill="1" applyBorder="1" applyAlignment="1">
      <alignment horizontal="center" vertical="center" wrapText="1"/>
    </xf>
    <xf numFmtId="2" fontId="41" fillId="13" borderId="37" xfId="1" applyNumberFormat="1" applyFont="1" applyFill="1" applyBorder="1" applyAlignment="1">
      <alignment horizontal="center" vertical="center" wrapText="1"/>
    </xf>
    <xf numFmtId="4" fontId="41" fillId="14" borderId="37" xfId="2" applyNumberFormat="1" applyFont="1" applyFill="1" applyBorder="1" applyAlignment="1">
      <alignment horizontal="center" vertical="center" wrapText="1"/>
    </xf>
    <xf numFmtId="0" fontId="41" fillId="14" borderId="20" xfId="2" applyFont="1" applyFill="1" applyBorder="1" applyAlignment="1">
      <alignment horizontal="center" vertical="top" wrapText="1"/>
    </xf>
    <xf numFmtId="0" fontId="41" fillId="14" borderId="31" xfId="2" applyFont="1" applyFill="1" applyBorder="1" applyAlignment="1">
      <alignment horizontal="left" vertical="top" wrapText="1"/>
    </xf>
    <xf numFmtId="2" fontId="41" fillId="14" borderId="31" xfId="2" applyNumberFormat="1" applyFont="1" applyFill="1" applyBorder="1" applyAlignment="1">
      <alignment horizontal="center" vertical="center" wrapText="1"/>
    </xf>
    <xf numFmtId="0" fontId="41" fillId="14" borderId="1" xfId="2" applyFont="1" applyFill="1" applyBorder="1" applyAlignment="1">
      <alignment horizontal="center" vertical="top" wrapText="1"/>
    </xf>
    <xf numFmtId="0" fontId="41" fillId="14" borderId="28" xfId="2" applyFont="1" applyFill="1" applyBorder="1" applyAlignment="1">
      <alignment horizontal="left" vertical="top" wrapText="1"/>
    </xf>
    <xf numFmtId="0" fontId="41" fillId="14" borderId="28" xfId="2" applyFont="1" applyFill="1" applyBorder="1" applyAlignment="1">
      <alignment horizontal="center" vertical="center" wrapText="1"/>
    </xf>
    <xf numFmtId="2" fontId="41" fillId="14" borderId="28" xfId="2" applyNumberFormat="1" applyFont="1" applyFill="1" applyBorder="1" applyAlignment="1">
      <alignment horizontal="center" vertical="center" wrapText="1"/>
    </xf>
    <xf numFmtId="0" fontId="41" fillId="12" borderId="28" xfId="1" applyFont="1" applyFill="1" applyBorder="1" applyAlignment="1">
      <alignment vertical="top" wrapText="1"/>
    </xf>
    <xf numFmtId="2" fontId="41" fillId="12" borderId="28" xfId="1" applyNumberFormat="1" applyFont="1" applyFill="1" applyBorder="1" applyAlignment="1">
      <alignment horizontal="center" vertical="center" wrapText="1"/>
    </xf>
    <xf numFmtId="0" fontId="41" fillId="12" borderId="22" xfId="1" applyFont="1" applyFill="1" applyBorder="1" applyAlignment="1">
      <alignment vertical="top" wrapText="1"/>
    </xf>
    <xf numFmtId="2" fontId="41" fillId="12" borderId="22" xfId="1" applyNumberFormat="1" applyFont="1" applyFill="1" applyBorder="1" applyAlignment="1">
      <alignment horizontal="center" vertical="center" wrapText="1"/>
    </xf>
    <xf numFmtId="0" fontId="41" fillId="12" borderId="26" xfId="1" applyFont="1" applyFill="1" applyBorder="1" applyAlignment="1">
      <alignment horizontal="center" vertical="top" wrapText="1"/>
    </xf>
    <xf numFmtId="0" fontId="70" fillId="12" borderId="27" xfId="1" applyFont="1" applyFill="1" applyBorder="1" applyAlignment="1">
      <alignment vertical="top" wrapText="1"/>
    </xf>
    <xf numFmtId="13" fontId="41" fillId="12" borderId="22" xfId="1" applyNumberFormat="1" applyFont="1" applyFill="1" applyBorder="1" applyAlignment="1">
      <alignment horizontal="center" vertical="center" wrapText="1"/>
    </xf>
    <xf numFmtId="0" fontId="71" fillId="14" borderId="19" xfId="1" applyFont="1" applyFill="1" applyBorder="1" applyAlignment="1">
      <alignment horizontal="center" vertical="center" wrapText="1"/>
    </xf>
    <xf numFmtId="0" fontId="72" fillId="14" borderId="37" xfId="1" applyFont="1" applyFill="1" applyBorder="1" applyAlignment="1">
      <alignment horizontal="center" vertical="center" wrapText="1"/>
    </xf>
    <xf numFmtId="0" fontId="41" fillId="14" borderId="31" xfId="1" applyFont="1" applyFill="1" applyBorder="1" applyAlignment="1">
      <alignment vertical="top" wrapText="1"/>
    </xf>
    <xf numFmtId="0" fontId="73" fillId="14" borderId="37" xfId="1" applyFont="1" applyFill="1" applyBorder="1" applyAlignment="1">
      <alignment horizontal="center" vertical="center" wrapText="1"/>
    </xf>
    <xf numFmtId="4" fontId="73" fillId="14" borderId="37" xfId="1" applyNumberFormat="1" applyFont="1" applyFill="1" applyBorder="1" applyAlignment="1">
      <alignment horizontal="center" vertical="center" wrapText="1"/>
    </xf>
    <xf numFmtId="0" fontId="41" fillId="14" borderId="20" xfId="1" applyFont="1" applyFill="1" applyBorder="1" applyAlignment="1">
      <alignment horizontal="center" vertical="top" wrapText="1"/>
    </xf>
    <xf numFmtId="0" fontId="41" fillId="14" borderId="28" xfId="1" applyFont="1" applyFill="1" applyBorder="1" applyAlignment="1">
      <alignment vertical="top" wrapText="1"/>
    </xf>
    <xf numFmtId="0" fontId="74" fillId="12" borderId="19" xfId="1" applyFont="1" applyFill="1" applyBorder="1" applyAlignment="1">
      <alignment horizontal="center" vertical="top" wrapText="1"/>
    </xf>
    <xf numFmtId="0" fontId="31" fillId="12" borderId="19" xfId="1" applyFont="1" applyFill="1" applyBorder="1" applyAlignment="1">
      <alignment vertical="top" wrapText="1"/>
    </xf>
    <xf numFmtId="49" fontId="31" fillId="12" borderId="19" xfId="1" applyNumberFormat="1" applyFont="1" applyFill="1" applyBorder="1" applyAlignment="1">
      <alignment horizontal="center" vertical="center" wrapText="1"/>
    </xf>
    <xf numFmtId="0" fontId="31" fillId="12" borderId="19" xfId="1" applyFont="1" applyFill="1" applyBorder="1" applyAlignment="1">
      <alignment horizontal="center" vertical="center" wrapText="1"/>
    </xf>
    <xf numFmtId="2" fontId="31" fillId="12" borderId="19" xfId="1" applyNumberFormat="1" applyFont="1" applyFill="1" applyBorder="1" applyAlignment="1">
      <alignment horizontal="center" vertical="center" wrapText="1"/>
    </xf>
    <xf numFmtId="2" fontId="62" fillId="12" borderId="19" xfId="1" applyNumberFormat="1" applyFont="1" applyFill="1" applyBorder="1" applyAlignment="1">
      <alignment horizontal="center" vertical="center" wrapText="1"/>
    </xf>
    <xf numFmtId="0" fontId="74" fillId="12" borderId="1" xfId="1" applyFont="1" applyFill="1" applyBorder="1" applyAlignment="1">
      <alignment horizontal="center" vertical="top" wrapText="1"/>
    </xf>
    <xf numFmtId="2" fontId="62" fillId="12" borderId="1" xfId="1" applyNumberFormat="1" applyFont="1" applyFill="1" applyBorder="1" applyAlignment="1">
      <alignment horizontal="center" vertical="center" wrapText="1"/>
    </xf>
    <xf numFmtId="0" fontId="75" fillId="12" borderId="1" xfId="1" applyFont="1" applyFill="1" applyBorder="1" applyAlignment="1">
      <alignment horizontal="left" vertical="center" wrapText="1"/>
    </xf>
    <xf numFmtId="0" fontId="41" fillId="14" borderId="22" xfId="1" applyFont="1" applyFill="1" applyBorder="1" applyAlignment="1">
      <alignment horizontal="center" vertical="center" wrapText="1"/>
    </xf>
    <xf numFmtId="0" fontId="75" fillId="12" borderId="20" xfId="1" applyFont="1" applyFill="1" applyBorder="1" applyAlignment="1">
      <alignment horizontal="left" vertical="center" wrapText="1"/>
    </xf>
    <xf numFmtId="0" fontId="51" fillId="16" borderId="26" xfId="2" applyFont="1" applyFill="1" applyBorder="1" applyAlignment="1">
      <alignment horizontal="center" vertical="center" wrapText="1"/>
    </xf>
    <xf numFmtId="0" fontId="51" fillId="16" borderId="28" xfId="2" applyFont="1" applyFill="1" applyBorder="1" applyAlignment="1">
      <alignment horizontal="center" vertical="center" wrapText="1"/>
    </xf>
    <xf numFmtId="0" fontId="76" fillId="12" borderId="1" xfId="1" applyFont="1" applyFill="1" applyBorder="1" applyAlignment="1">
      <alignment horizontal="center" vertical="top"/>
    </xf>
    <xf numFmtId="0" fontId="76" fillId="12" borderId="1" xfId="1" applyFont="1" applyFill="1" applyBorder="1" applyAlignment="1">
      <alignment horizontal="center" vertical="center"/>
    </xf>
    <xf numFmtId="0" fontId="51" fillId="16" borderId="1" xfId="2" applyFont="1" applyFill="1" applyBorder="1" applyAlignment="1">
      <alignment horizontal="center" vertical="center" wrapText="1"/>
    </xf>
    <xf numFmtId="2" fontId="51" fillId="13" borderId="1" xfId="1" applyNumberFormat="1" applyFont="1" applyFill="1" applyBorder="1" applyAlignment="1">
      <alignment horizontal="center" vertical="center" wrapText="1"/>
    </xf>
    <xf numFmtId="0" fontId="30" fillId="14" borderId="19" xfId="2" applyFont="1" applyFill="1" applyBorder="1" applyAlignment="1">
      <alignment horizontal="center" vertical="top" wrapText="1"/>
    </xf>
    <xf numFmtId="0" fontId="59" fillId="14" borderId="37" xfId="2" applyFont="1" applyFill="1" applyBorder="1" applyAlignment="1">
      <alignment horizontal="center" vertical="center" wrapText="1"/>
    </xf>
    <xf numFmtId="0" fontId="41" fillId="14" borderId="28" xfId="1" applyFont="1" applyFill="1" applyBorder="1" applyAlignment="1">
      <alignment horizontal="left" vertical="top" wrapText="1"/>
    </xf>
    <xf numFmtId="0" fontId="59" fillId="14" borderId="37" xfId="1" applyFont="1" applyFill="1" applyBorder="1" applyAlignment="1">
      <alignment horizontal="center" vertical="center" wrapText="1"/>
    </xf>
    <xf numFmtId="0" fontId="41" fillId="14" borderId="28" xfId="1" applyFont="1" applyFill="1" applyBorder="1" applyAlignment="1">
      <alignment horizontal="center" vertical="center" wrapText="1"/>
    </xf>
    <xf numFmtId="0" fontId="74" fillId="14" borderId="19" xfId="2" applyFont="1" applyFill="1" applyBorder="1" applyAlignment="1">
      <alignment horizontal="center" vertical="top" wrapText="1"/>
    </xf>
    <xf numFmtId="0" fontId="59" fillId="14" borderId="0" xfId="2" applyFont="1" applyFill="1" applyAlignment="1">
      <alignment horizontal="center" vertical="top" wrapText="1"/>
    </xf>
    <xf numFmtId="0" fontId="41" fillId="14" borderId="19" xfId="2" applyFont="1" applyFill="1" applyBorder="1" applyAlignment="1">
      <alignment horizontal="left" vertical="top" wrapText="1"/>
    </xf>
    <xf numFmtId="0" fontId="59" fillId="14" borderId="19" xfId="2" applyFont="1" applyFill="1" applyBorder="1" applyAlignment="1">
      <alignment horizontal="center" vertical="top" wrapText="1"/>
    </xf>
    <xf numFmtId="0" fontId="74" fillId="14" borderId="37" xfId="2" applyFont="1" applyFill="1" applyBorder="1" applyAlignment="1">
      <alignment horizontal="left" vertical="top" wrapText="1"/>
    </xf>
    <xf numFmtId="17" fontId="41" fillId="14" borderId="37" xfId="2" applyNumberFormat="1" applyFont="1" applyFill="1" applyBorder="1" applyAlignment="1">
      <alignment horizontal="center" vertical="center" wrapText="1"/>
    </xf>
    <xf numFmtId="0" fontId="51" fillId="13" borderId="27" xfId="1" applyFont="1" applyFill="1" applyBorder="1" applyAlignment="1">
      <alignment horizontal="center" vertical="center" wrapText="1"/>
    </xf>
    <xf numFmtId="2" fontId="41" fillId="12" borderId="33" xfId="1" applyNumberFormat="1" applyFont="1" applyFill="1" applyBorder="1" applyAlignment="1">
      <alignment horizontal="center" vertical="center" wrapText="1"/>
    </xf>
    <xf numFmtId="0" fontId="67" fillId="13" borderId="28" xfId="1" applyFont="1" applyFill="1" applyBorder="1" applyAlignment="1">
      <alignment horizontal="center" vertical="center" wrapText="1"/>
    </xf>
    <xf numFmtId="0" fontId="30" fillId="16" borderId="41" xfId="2" applyFont="1" applyFill="1" applyBorder="1" applyAlignment="1">
      <alignment horizontal="center" vertical="top" wrapText="1"/>
    </xf>
    <xf numFmtId="2" fontId="66" fillId="13" borderId="37" xfId="1" applyNumberFormat="1" applyFont="1" applyFill="1" applyBorder="1" applyAlignment="1">
      <alignment horizontal="left" vertical="center" wrapText="1"/>
    </xf>
    <xf numFmtId="49" fontId="41" fillId="14" borderId="37" xfId="2" applyNumberFormat="1" applyFont="1" applyFill="1" applyBorder="1" applyAlignment="1">
      <alignment horizontal="center" vertical="center" wrapText="1"/>
    </xf>
    <xf numFmtId="2" fontId="30" fillId="12" borderId="31" xfId="1" applyNumberFormat="1" applyFont="1" applyFill="1" applyBorder="1" applyAlignment="1">
      <alignment horizontal="center" vertical="center" wrapText="1"/>
    </xf>
    <xf numFmtId="0" fontId="78" fillId="12" borderId="19" xfId="1" applyFont="1" applyFill="1" applyBorder="1" applyAlignment="1">
      <alignment horizontal="center" vertical="center" wrapText="1"/>
    </xf>
    <xf numFmtId="0" fontId="30" fillId="0" borderId="19" xfId="2" applyFont="1" applyBorder="1" applyAlignment="1">
      <alignment horizontal="center" vertical="top" wrapText="1"/>
    </xf>
    <xf numFmtId="0" fontId="41" fillId="14" borderId="37" xfId="2" applyFont="1" applyFill="1" applyBorder="1" applyAlignment="1">
      <alignment vertical="center" wrapText="1"/>
    </xf>
    <xf numFmtId="2" fontId="31" fillId="14" borderId="37" xfId="2" applyNumberFormat="1" applyFont="1" applyFill="1" applyBorder="1" applyAlignment="1">
      <alignment horizontal="center" vertical="center" wrapText="1"/>
    </xf>
    <xf numFmtId="2" fontId="41" fillId="12" borderId="19" xfId="1" applyNumberFormat="1" applyFont="1" applyFill="1" applyBorder="1" applyAlignment="1">
      <alignment horizontal="left" vertical="top" wrapText="1"/>
    </xf>
    <xf numFmtId="2" fontId="41" fillId="12" borderId="1" xfId="1" applyNumberFormat="1" applyFont="1" applyFill="1" applyBorder="1" applyAlignment="1">
      <alignment horizontal="left" vertical="top" wrapText="1"/>
    </xf>
    <xf numFmtId="0" fontId="41" fillId="14" borderId="1" xfId="2" applyFont="1" applyFill="1" applyBorder="1" applyAlignment="1">
      <alignment horizontal="center" vertical="center" wrapText="1"/>
    </xf>
    <xf numFmtId="0" fontId="70" fillId="17" borderId="26" xfId="1" applyFont="1" applyFill="1" applyBorder="1" applyAlignment="1">
      <alignment horizontal="left" vertical="center" wrapText="1"/>
    </xf>
    <xf numFmtId="0" fontId="70" fillId="17" borderId="42" xfId="1" applyFont="1" applyFill="1" applyBorder="1" applyAlignment="1">
      <alignment horizontal="center" vertical="center" wrapText="1"/>
    </xf>
    <xf numFmtId="0" fontId="70" fillId="17" borderId="42" xfId="1" applyFont="1" applyFill="1" applyBorder="1" applyAlignment="1">
      <alignment horizontal="left" vertical="center" wrapText="1"/>
    </xf>
    <xf numFmtId="2" fontId="41" fillId="15" borderId="1" xfId="1" applyNumberFormat="1" applyFont="1" applyFill="1" applyBorder="1" applyAlignment="1">
      <alignment horizontal="center" vertical="center" wrapText="1"/>
    </xf>
    <xf numFmtId="0" fontId="31" fillId="14" borderId="19" xfId="1" applyFont="1" applyFill="1" applyBorder="1" applyAlignment="1">
      <alignment horizontal="center" vertical="center" wrapText="1"/>
    </xf>
    <xf numFmtId="0" fontId="31" fillId="14" borderId="37" xfId="1" applyFont="1" applyFill="1" applyBorder="1" applyAlignment="1">
      <alignment horizontal="center" vertical="center" wrapText="1"/>
    </xf>
    <xf numFmtId="0" fontId="82" fillId="14" borderId="19" xfId="1" applyFont="1" applyFill="1" applyBorder="1" applyAlignment="1">
      <alignment horizontal="center" vertical="center" wrapText="1"/>
    </xf>
    <xf numFmtId="0" fontId="82" fillId="14" borderId="37" xfId="1" applyFont="1" applyFill="1" applyBorder="1" applyAlignment="1">
      <alignment horizontal="left" vertical="center" wrapText="1"/>
    </xf>
    <xf numFmtId="0" fontId="82" fillId="14" borderId="37" xfId="1" applyFont="1" applyFill="1" applyBorder="1" applyAlignment="1">
      <alignment horizontal="center" vertical="center" wrapText="1"/>
    </xf>
    <xf numFmtId="4" fontId="82" fillId="14" borderId="37" xfId="1" applyNumberFormat="1" applyFont="1" applyFill="1" applyBorder="1" applyAlignment="1">
      <alignment horizontal="center" vertical="center" wrapText="1"/>
    </xf>
    <xf numFmtId="0" fontId="42" fillId="15" borderId="1" xfId="1" applyFont="1" applyFill="1" applyBorder="1" applyAlignment="1">
      <alignment horizontal="center" vertical="top" wrapText="1"/>
    </xf>
    <xf numFmtId="0" fontId="83" fillId="15" borderId="1" xfId="1" applyFont="1" applyFill="1" applyBorder="1" applyAlignment="1">
      <alignment horizontal="left" vertical="center" wrapText="1"/>
    </xf>
    <xf numFmtId="0" fontId="66" fillId="15" borderId="1" xfId="1" applyFont="1" applyFill="1" applyBorder="1" applyAlignment="1">
      <alignment horizontal="left" vertical="center" wrapText="1"/>
    </xf>
    <xf numFmtId="0" fontId="66" fillId="15" borderId="1" xfId="1" applyFont="1" applyFill="1" applyBorder="1" applyAlignment="1">
      <alignment horizontal="center" vertical="center" wrapText="1"/>
    </xf>
    <xf numFmtId="2" fontId="66" fillId="15" borderId="1" xfId="1" applyNumberFormat="1" applyFont="1" applyFill="1" applyBorder="1" applyAlignment="1">
      <alignment horizontal="left" vertical="center" wrapText="1"/>
    </xf>
    <xf numFmtId="0" fontId="39" fillId="0" borderId="0" xfId="1"/>
    <xf numFmtId="0" fontId="31" fillId="14" borderId="20" xfId="1" applyFont="1" applyFill="1" applyBorder="1" applyAlignment="1">
      <alignment horizontal="center" vertical="top" wrapText="1"/>
    </xf>
    <xf numFmtId="0" fontId="31" fillId="14" borderId="31" xfId="1" applyFont="1" applyFill="1" applyBorder="1" applyAlignment="1">
      <alignment vertical="top" wrapText="1"/>
    </xf>
    <xf numFmtId="4" fontId="84" fillId="14" borderId="42" xfId="1" applyNumberFormat="1" applyFont="1" applyFill="1" applyBorder="1" applyAlignment="1">
      <alignment horizontal="center" vertical="center" wrapText="1"/>
    </xf>
    <xf numFmtId="4" fontId="84" fillId="14" borderId="1" xfId="1" applyNumberFormat="1" applyFont="1" applyFill="1" applyBorder="1" applyAlignment="1">
      <alignment horizontal="left" vertical="center" wrapText="1"/>
    </xf>
    <xf numFmtId="0" fontId="31" fillId="0" borderId="0" xfId="1" applyFont="1"/>
    <xf numFmtId="1" fontId="60" fillId="12" borderId="1" xfId="1" applyNumberFormat="1" applyFont="1" applyFill="1" applyBorder="1" applyAlignment="1">
      <alignment horizontal="left" vertical="top" wrapText="1"/>
    </xf>
    <xf numFmtId="0" fontId="49" fillId="14" borderId="28" xfId="2" applyFill="1" applyBorder="1" applyAlignment="1">
      <alignment horizontal="left" vertical="top" wrapText="1"/>
    </xf>
    <xf numFmtId="0" fontId="49" fillId="14" borderId="37" xfId="2" applyFill="1" applyBorder="1" applyAlignment="1">
      <alignment horizontal="center" vertical="top" wrapText="1"/>
    </xf>
    <xf numFmtId="0" fontId="49" fillId="14" borderId="42" xfId="2" applyFill="1" applyBorder="1" applyAlignment="1">
      <alignment horizontal="center" vertical="top" wrapText="1"/>
    </xf>
    <xf numFmtId="0" fontId="49" fillId="14" borderId="37" xfId="2" applyFill="1" applyBorder="1" applyAlignment="1">
      <alignment horizontal="left" vertical="top" wrapText="1"/>
    </xf>
    <xf numFmtId="0" fontId="49" fillId="14" borderId="33" xfId="2" applyFill="1" applyBorder="1" applyAlignment="1">
      <alignment horizontal="center" vertical="top" wrapText="1"/>
    </xf>
    <xf numFmtId="0" fontId="49" fillId="14" borderId="31" xfId="2" applyFill="1" applyBorder="1" applyAlignment="1">
      <alignment horizontal="center" vertical="top" wrapText="1"/>
    </xf>
    <xf numFmtId="0" fontId="49" fillId="14" borderId="33" xfId="2" applyFill="1" applyBorder="1" applyAlignment="1">
      <alignment horizontal="left" vertical="top" wrapText="1"/>
    </xf>
    <xf numFmtId="0" fontId="49" fillId="14" borderId="28" xfId="2" applyFill="1" applyBorder="1" applyAlignment="1">
      <alignment horizontal="center" vertical="top" wrapText="1"/>
    </xf>
    <xf numFmtId="0" fontId="49" fillId="14" borderId="0" xfId="2" applyFill="1" applyAlignment="1">
      <alignment horizontal="center" vertical="top" wrapText="1"/>
    </xf>
    <xf numFmtId="0" fontId="85" fillId="12" borderId="27" xfId="1" applyFont="1" applyFill="1" applyBorder="1" applyAlignment="1">
      <alignment vertical="center"/>
    </xf>
    <xf numFmtId="0" fontId="86" fillId="12" borderId="26" xfId="1" applyFont="1" applyFill="1" applyBorder="1" applyAlignment="1">
      <alignment vertical="center"/>
    </xf>
    <xf numFmtId="1" fontId="60" fillId="12" borderId="27" xfId="1" applyNumberFormat="1" applyFont="1" applyFill="1" applyBorder="1" applyAlignment="1">
      <alignment horizontal="center" vertical="top" wrapText="1"/>
    </xf>
    <xf numFmtId="0" fontId="85" fillId="12" borderId="1" xfId="1" applyFont="1" applyFill="1" applyBorder="1" applyAlignment="1">
      <alignment horizontal="left" vertical="top" wrapText="1"/>
    </xf>
    <xf numFmtId="1" fontId="60" fillId="12" borderId="19" xfId="1" applyNumberFormat="1" applyFont="1" applyFill="1" applyBorder="1" applyAlignment="1">
      <alignment horizontal="left" vertical="top" wrapText="1"/>
    </xf>
    <xf numFmtId="0" fontId="60" fillId="12" borderId="19" xfId="1" applyFont="1" applyFill="1" applyBorder="1" applyAlignment="1">
      <alignment horizontal="left" vertical="top" wrapText="1"/>
    </xf>
    <xf numFmtId="1" fontId="60" fillId="12" borderId="41" xfId="1" applyNumberFormat="1" applyFont="1" applyFill="1" applyBorder="1" applyAlignment="1">
      <alignment horizontal="center" vertical="top" wrapText="1"/>
    </xf>
    <xf numFmtId="0" fontId="87" fillId="12" borderId="1" xfId="1" applyFont="1" applyFill="1" applyBorder="1" applyAlignment="1">
      <alignment horizontal="left" vertical="top" wrapText="1"/>
    </xf>
    <xf numFmtId="1" fontId="60" fillId="12" borderId="26" xfId="1" applyNumberFormat="1" applyFont="1" applyFill="1" applyBorder="1" applyAlignment="1">
      <alignment horizontal="center" vertical="top" wrapText="1"/>
    </xf>
    <xf numFmtId="0" fontId="85" fillId="0" borderId="0" xfId="1" applyFont="1" applyAlignment="1">
      <alignment horizontal="center" vertical="center" wrapText="1"/>
    </xf>
    <xf numFmtId="0" fontId="88" fillId="12" borderId="1" xfId="1" applyFont="1" applyFill="1" applyBorder="1" applyAlignment="1">
      <alignment horizontal="left" vertical="top" wrapText="1"/>
    </xf>
    <xf numFmtId="0" fontId="85" fillId="12" borderId="42" xfId="1" applyFont="1" applyFill="1" applyBorder="1" applyAlignment="1">
      <alignment vertical="center"/>
    </xf>
    <xf numFmtId="0" fontId="86" fillId="12" borderId="42" xfId="1" applyFont="1" applyFill="1" applyBorder="1" applyAlignment="1">
      <alignment vertical="center"/>
    </xf>
    <xf numFmtId="1" fontId="60" fillId="12" borderId="1" xfId="1" applyNumberFormat="1" applyFont="1" applyFill="1" applyBorder="1" applyAlignment="1">
      <alignment horizontal="left" vertical="top"/>
    </xf>
    <xf numFmtId="0" fontId="60" fillId="12" borderId="1" xfId="1" applyFont="1" applyFill="1" applyBorder="1" applyAlignment="1">
      <alignment horizontal="left" vertical="top"/>
    </xf>
    <xf numFmtId="1" fontId="60" fillId="12" borderId="28" xfId="1" applyNumberFormat="1" applyFont="1" applyFill="1" applyBorder="1" applyAlignment="1">
      <alignment horizontal="left" vertical="top"/>
    </xf>
    <xf numFmtId="0" fontId="60" fillId="12" borderId="28" xfId="1" applyFont="1" applyFill="1" applyBorder="1" applyAlignment="1">
      <alignment horizontal="left" vertical="top" wrapText="1"/>
    </xf>
    <xf numFmtId="1" fontId="60" fillId="12" borderId="20" xfId="1" applyNumberFormat="1" applyFont="1" applyFill="1" applyBorder="1" applyAlignment="1">
      <alignment horizontal="left" vertical="top"/>
    </xf>
    <xf numFmtId="0" fontId="60" fillId="12" borderId="20" xfId="1" applyFont="1" applyFill="1" applyBorder="1" applyAlignment="1">
      <alignment horizontal="left" vertical="top" wrapText="1"/>
    </xf>
    <xf numFmtId="1" fontId="41" fillId="12" borderId="1" xfId="1" applyNumberFormat="1" applyFont="1" applyFill="1" applyBorder="1" applyAlignment="1">
      <alignment horizontal="left" vertical="top"/>
    </xf>
    <xf numFmtId="0" fontId="60" fillId="12" borderId="20" xfId="1" applyFont="1" applyFill="1" applyBorder="1" applyAlignment="1">
      <alignment horizontal="left" vertical="top"/>
    </xf>
    <xf numFmtId="1" fontId="60" fillId="12" borderId="29" xfId="1" applyNumberFormat="1" applyFont="1" applyFill="1" applyBorder="1" applyAlignment="1">
      <alignment horizontal="center" vertical="top" wrapText="1"/>
    </xf>
    <xf numFmtId="1" fontId="60" fillId="12" borderId="19" xfId="1" applyNumberFormat="1" applyFont="1" applyFill="1" applyBorder="1" applyAlignment="1">
      <alignment horizontal="left" vertical="top"/>
    </xf>
    <xf numFmtId="0" fontId="60" fillId="12" borderId="19" xfId="1" applyFont="1" applyFill="1" applyBorder="1" applyAlignment="1">
      <alignment horizontal="left" vertical="top"/>
    </xf>
    <xf numFmtId="0" fontId="41" fillId="12" borderId="1" xfId="1" applyFont="1" applyFill="1" applyBorder="1" applyAlignment="1">
      <alignment horizontal="left" vertical="top" wrapText="1"/>
    </xf>
    <xf numFmtId="0" fontId="85" fillId="12" borderId="26" xfId="1" applyFont="1" applyFill="1" applyBorder="1" applyAlignment="1">
      <alignment vertical="center"/>
    </xf>
    <xf numFmtId="0" fontId="86" fillId="12" borderId="27" xfId="1" applyFont="1" applyFill="1" applyBorder="1" applyAlignment="1">
      <alignment vertical="center"/>
    </xf>
    <xf numFmtId="0" fontId="85" fillId="12" borderId="28" xfId="1" applyFont="1" applyFill="1" applyBorder="1" applyAlignment="1">
      <alignment horizontal="left" vertical="top" wrapText="1"/>
    </xf>
    <xf numFmtId="1" fontId="60" fillId="12" borderId="42" xfId="1" applyNumberFormat="1" applyFont="1" applyFill="1" applyBorder="1" applyAlignment="1">
      <alignment horizontal="left" vertical="top"/>
    </xf>
    <xf numFmtId="0" fontId="41" fillId="12" borderId="20" xfId="1" applyFont="1" applyFill="1" applyBorder="1" applyAlignment="1">
      <alignment horizontal="left" vertical="top" wrapText="1"/>
    </xf>
    <xf numFmtId="0" fontId="39" fillId="12" borderId="0" xfId="1" applyFill="1" applyAlignment="1">
      <alignment vertical="top"/>
    </xf>
    <xf numFmtId="0" fontId="39" fillId="12" borderId="26" xfId="1" applyFill="1" applyBorder="1" applyAlignment="1">
      <alignment vertical="top"/>
    </xf>
    <xf numFmtId="0" fontId="1" fillId="12" borderId="27" xfId="1" applyFont="1" applyFill="1" applyBorder="1" applyAlignment="1">
      <alignment vertical="top"/>
    </xf>
    <xf numFmtId="0" fontId="39" fillId="12" borderId="28" xfId="1" applyFill="1" applyBorder="1" applyAlignment="1">
      <alignment vertical="top"/>
    </xf>
    <xf numFmtId="0" fontId="89" fillId="12" borderId="19" xfId="1" applyFont="1" applyFill="1" applyBorder="1" applyAlignment="1">
      <alignment horizontal="left" vertical="top" wrapText="1"/>
    </xf>
    <xf numFmtId="0" fontId="89" fillId="12" borderId="1" xfId="1" applyFont="1" applyFill="1" applyBorder="1" applyAlignment="1">
      <alignment horizontal="left" vertical="top" wrapText="1"/>
    </xf>
    <xf numFmtId="0" fontId="90" fillId="12" borderId="20" xfId="1" applyFont="1" applyFill="1" applyBorder="1" applyAlignment="1">
      <alignment horizontal="left" vertical="top" wrapText="1"/>
    </xf>
    <xf numFmtId="1" fontId="41" fillId="12" borderId="1" xfId="1" applyNumberFormat="1" applyFont="1" applyFill="1" applyBorder="1" applyAlignment="1">
      <alignment horizontal="left" vertical="top" wrapText="1"/>
    </xf>
    <xf numFmtId="0" fontId="90" fillId="12" borderId="19" xfId="1" applyFont="1" applyFill="1" applyBorder="1" applyAlignment="1">
      <alignment horizontal="left" vertical="top" wrapText="1"/>
    </xf>
    <xf numFmtId="0" fontId="90" fillId="12" borderId="1" xfId="1" applyFont="1" applyFill="1" applyBorder="1" applyAlignment="1">
      <alignment horizontal="left" vertical="top" wrapText="1"/>
    </xf>
    <xf numFmtId="0" fontId="39" fillId="0" borderId="0" xfId="1" applyAlignment="1">
      <alignment horizontal="center"/>
    </xf>
    <xf numFmtId="2" fontId="39" fillId="0" borderId="0" xfId="1" applyNumberFormat="1"/>
    <xf numFmtId="0" fontId="91" fillId="0" borderId="0" xfId="1" applyFont="1"/>
    <xf numFmtId="2" fontId="41" fillId="0" borderId="0" xfId="1" applyNumberFormat="1" applyFont="1"/>
    <xf numFmtId="2" fontId="41" fillId="0" borderId="0" xfId="1" applyNumberFormat="1" applyFont="1" applyAlignment="1">
      <alignment wrapText="1"/>
    </xf>
    <xf numFmtId="2" fontId="41" fillId="8" borderId="0" xfId="1" applyNumberFormat="1" applyFont="1" applyFill="1"/>
    <xf numFmtId="0" fontId="33" fillId="0" borderId="1" xfId="0" applyFont="1" applyFill="1" applyBorder="1" applyAlignment="1">
      <alignment horizontal="left"/>
    </xf>
    <xf numFmtId="0" fontId="33" fillId="0" borderId="1" xfId="0" applyFont="1" applyFill="1" applyBorder="1" applyAlignment="1">
      <alignment horizontal="left" wrapText="1"/>
    </xf>
    <xf numFmtId="2" fontId="33" fillId="8" borderId="1" xfId="0" applyNumberFormat="1" applyFont="1" applyFill="1" applyBorder="1" applyAlignment="1">
      <alignment horizontal="right"/>
    </xf>
    <xf numFmtId="0" fontId="12" fillId="0" borderId="1" xfId="0" applyFont="1" applyBorder="1" applyAlignment="1">
      <alignment horizontal="left" wrapText="1"/>
    </xf>
    <xf numFmtId="0" fontId="31" fillId="0" borderId="0" xfId="0" applyFont="1" applyBorder="1" applyAlignment="1">
      <alignment horizontal="center" wrapText="1"/>
    </xf>
    <xf numFmtId="0" fontId="31" fillId="0" borderId="0" xfId="0" applyFont="1" applyBorder="1" applyAlignment="1">
      <alignment horizontal="center"/>
    </xf>
    <xf numFmtId="0" fontId="2" fillId="2" borderId="0" xfId="0" applyFont="1" applyFill="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horizont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0" fillId="0" borderId="0" xfId="0" applyFont="1" applyBorder="1" applyAlignment="1">
      <alignment horizontal="center" vertical="center"/>
    </xf>
    <xf numFmtId="0" fontId="9" fillId="2" borderId="2" xfId="0" applyFont="1" applyFill="1" applyBorder="1" applyAlignment="1">
      <alignment horizontal="center"/>
    </xf>
    <xf numFmtId="0" fontId="6" fillId="0" borderId="0" xfId="0" applyFont="1" applyBorder="1" applyAlignment="1">
      <alignment horizontal="center" wrapText="1"/>
    </xf>
    <xf numFmtId="0" fontId="6" fillId="0" borderId="0" xfId="0" applyFont="1" applyBorder="1" applyAlignment="1">
      <alignment horizontal="center"/>
    </xf>
    <xf numFmtId="0" fontId="28" fillId="7" borderId="7"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28" fillId="7" borderId="9"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0" borderId="0" xfId="0" applyFont="1" applyBorder="1" applyAlignment="1">
      <alignment horizontal="center" wrapText="1"/>
    </xf>
    <xf numFmtId="0" fontId="16" fillId="5" borderId="7"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40" fillId="11" borderId="26" xfId="1" applyFont="1" applyFill="1" applyBorder="1" applyAlignment="1">
      <alignment horizontal="center"/>
    </xf>
    <xf numFmtId="0" fontId="40" fillId="11" borderId="27" xfId="1" applyFont="1" applyFill="1" applyBorder="1" applyAlignment="1">
      <alignment horizontal="center"/>
    </xf>
    <xf numFmtId="0" fontId="40" fillId="11" borderId="28" xfId="1" applyFont="1" applyFill="1" applyBorder="1" applyAlignment="1">
      <alignment horizontal="center"/>
    </xf>
    <xf numFmtId="0" fontId="48" fillId="13" borderId="27" xfId="1" applyFont="1" applyFill="1" applyBorder="1" applyAlignment="1">
      <alignment horizontal="left" vertical="center" wrapText="1"/>
    </xf>
    <xf numFmtId="0" fontId="49" fillId="0" borderId="27" xfId="1" applyFont="1" applyBorder="1" applyAlignment="1">
      <alignment vertical="center" wrapText="1"/>
    </xf>
    <xf numFmtId="0" fontId="44" fillId="12" borderId="34" xfId="1" applyFont="1" applyFill="1" applyBorder="1" applyAlignment="1">
      <alignment horizontal="center" vertical="center" wrapText="1"/>
    </xf>
    <xf numFmtId="0" fontId="44" fillId="12" borderId="35" xfId="1" applyFont="1" applyFill="1" applyBorder="1" applyAlignment="1">
      <alignment horizontal="center" vertical="center" wrapText="1"/>
    </xf>
    <xf numFmtId="0" fontId="45" fillId="0" borderId="36" xfId="1" applyFont="1" applyBorder="1" applyAlignment="1">
      <alignment horizontal="center" wrapText="1"/>
    </xf>
    <xf numFmtId="0" fontId="54" fillId="15" borderId="30" xfId="1" applyFont="1" applyFill="1" applyBorder="1" applyAlignment="1">
      <alignment horizontal="left" vertical="center" wrapText="1"/>
    </xf>
    <xf numFmtId="0" fontId="39" fillId="0" borderId="30" xfId="1" applyBorder="1" applyAlignment="1">
      <alignment horizontal="left" vertical="center" wrapText="1"/>
    </xf>
    <xf numFmtId="2" fontId="59" fillId="14" borderId="20" xfId="2" applyNumberFormat="1" applyFont="1" applyFill="1" applyBorder="1" applyAlignment="1">
      <alignment horizontal="center" vertical="center" wrapText="1"/>
    </xf>
    <xf numFmtId="2" fontId="59" fillId="14" borderId="39" xfId="2" applyNumberFormat="1" applyFont="1" applyFill="1" applyBorder="1" applyAlignment="1">
      <alignment horizontal="center" vertical="center" wrapText="1"/>
    </xf>
    <xf numFmtId="2" fontId="30" fillId="12" borderId="20" xfId="1" applyNumberFormat="1" applyFont="1" applyFill="1" applyBorder="1" applyAlignment="1">
      <alignment horizontal="center" vertical="center" wrapText="1"/>
    </xf>
    <xf numFmtId="2" fontId="30" fillId="12" borderId="19" xfId="1" applyNumberFormat="1" applyFont="1" applyFill="1" applyBorder="1" applyAlignment="1">
      <alignment horizontal="center" vertical="center" wrapText="1"/>
    </xf>
    <xf numFmtId="0" fontId="30" fillId="14" borderId="20" xfId="2" applyFont="1" applyFill="1" applyBorder="1" applyAlignment="1">
      <alignment horizontal="center" vertical="top" wrapText="1"/>
    </xf>
    <xf numFmtId="0" fontId="30" fillId="14" borderId="19" xfId="2" applyFont="1" applyFill="1" applyBorder="1" applyAlignment="1">
      <alignment horizontal="center" vertical="top" wrapText="1"/>
    </xf>
    <xf numFmtId="0" fontId="41" fillId="14" borderId="40" xfId="2" applyFont="1" applyFill="1" applyBorder="1" applyAlignment="1">
      <alignment horizontal="left" vertical="top" wrapText="1"/>
    </xf>
    <xf numFmtId="0" fontId="41" fillId="14" borderId="19" xfId="2" applyFont="1" applyFill="1" applyBorder="1" applyAlignment="1">
      <alignment horizontal="left" vertical="top" wrapText="1"/>
    </xf>
    <xf numFmtId="0" fontId="41" fillId="14" borderId="40" xfId="2" applyFont="1" applyFill="1" applyBorder="1" applyAlignment="1">
      <alignment horizontal="center" vertical="center" wrapText="1"/>
    </xf>
    <xf numFmtId="0" fontId="41" fillId="14" borderId="19" xfId="2" applyFont="1" applyFill="1" applyBorder="1" applyAlignment="1">
      <alignment horizontal="center" vertical="center" wrapText="1"/>
    </xf>
    <xf numFmtId="2" fontId="59" fillId="14" borderId="40" xfId="2" applyNumberFormat="1" applyFont="1" applyFill="1" applyBorder="1" applyAlignment="1">
      <alignment horizontal="center" vertical="center" wrapText="1"/>
    </xf>
    <xf numFmtId="2" fontId="59" fillId="14" borderId="19" xfId="2" applyNumberFormat="1" applyFont="1" applyFill="1" applyBorder="1" applyAlignment="1">
      <alignment horizontal="center" vertical="center" wrapText="1"/>
    </xf>
    <xf numFmtId="2" fontId="30" fillId="12" borderId="1" xfId="1" applyNumberFormat="1" applyFont="1" applyFill="1" applyBorder="1" applyAlignment="1">
      <alignment horizontal="center" vertical="center" wrapText="1"/>
    </xf>
    <xf numFmtId="0" fontId="56" fillId="16" borderId="27" xfId="2" applyFont="1" applyFill="1" applyBorder="1" applyAlignment="1">
      <alignment horizontal="left" vertical="center" wrapText="1"/>
    </xf>
    <xf numFmtId="0" fontId="41" fillId="14" borderId="20" xfId="2" applyFont="1" applyFill="1" applyBorder="1" applyAlignment="1">
      <alignment horizontal="center" vertical="center" wrapText="1"/>
    </xf>
    <xf numFmtId="0" fontId="41" fillId="14" borderId="22" xfId="2" applyFont="1" applyFill="1" applyBorder="1" applyAlignment="1">
      <alignment horizontal="center" vertical="center" wrapText="1"/>
    </xf>
    <xf numFmtId="0" fontId="41" fillId="14" borderId="20" xfId="2" applyFont="1" applyFill="1" applyBorder="1" applyAlignment="1">
      <alignment horizontal="left" vertical="top" wrapText="1"/>
    </xf>
    <xf numFmtId="0" fontId="41" fillId="14" borderId="39" xfId="2" applyFont="1" applyFill="1" applyBorder="1" applyAlignment="1">
      <alignment horizontal="left" vertical="top" wrapText="1"/>
    </xf>
    <xf numFmtId="0" fontId="41" fillId="14" borderId="39" xfId="2" applyFont="1" applyFill="1" applyBorder="1" applyAlignment="1">
      <alignment horizontal="center" vertical="center" wrapText="1"/>
    </xf>
    <xf numFmtId="0" fontId="56" fillId="16" borderId="27" xfId="1" applyFont="1" applyFill="1" applyBorder="1" applyAlignment="1">
      <alignment horizontal="left" vertical="center" wrapText="1"/>
    </xf>
    <xf numFmtId="0" fontId="41" fillId="14" borderId="20" xfId="1" applyFont="1" applyFill="1" applyBorder="1" applyAlignment="1">
      <alignment horizontal="center" vertical="center" wrapText="1"/>
    </xf>
    <xf numFmtId="0" fontId="41" fillId="14" borderId="22" xfId="1" applyFont="1" applyFill="1" applyBorder="1" applyAlignment="1">
      <alignment horizontal="center" vertical="center" wrapText="1"/>
    </xf>
    <xf numFmtId="0" fontId="41" fillId="14" borderId="19" xfId="1" applyFont="1" applyFill="1" applyBorder="1" applyAlignment="1">
      <alignment horizontal="center" vertical="center" wrapText="1"/>
    </xf>
    <xf numFmtId="0" fontId="49" fillId="12" borderId="27" xfId="1" applyFont="1" applyFill="1" applyBorder="1" applyAlignment="1">
      <alignment horizontal="center" vertical="center" wrapText="1"/>
    </xf>
    <xf numFmtId="0" fontId="48" fillId="13" borderId="27" xfId="1" applyFont="1" applyFill="1" applyBorder="1" applyAlignment="1">
      <alignment horizontal="center" vertical="center" wrapText="1"/>
    </xf>
    <xf numFmtId="0" fontId="49" fillId="0" borderId="27" xfId="1" applyFont="1" applyBorder="1" applyAlignment="1">
      <alignment horizontal="center" vertical="center" wrapText="1"/>
    </xf>
    <xf numFmtId="2" fontId="41" fillId="12" borderId="20" xfId="1" applyNumberFormat="1" applyFont="1" applyFill="1" applyBorder="1" applyAlignment="1">
      <alignment horizontal="center" vertical="center" wrapText="1"/>
    </xf>
    <xf numFmtId="2" fontId="41" fillId="12" borderId="19" xfId="1" applyNumberFormat="1" applyFont="1" applyFill="1" applyBorder="1" applyAlignment="1">
      <alignment horizontal="center" vertical="center" wrapText="1"/>
    </xf>
    <xf numFmtId="0" fontId="56" fillId="16" borderId="26" xfId="2" applyFont="1" applyFill="1" applyBorder="1" applyAlignment="1">
      <alignment horizontal="left" vertical="center" wrapText="1"/>
    </xf>
    <xf numFmtId="0" fontId="30" fillId="13" borderId="27" xfId="1" applyFont="1" applyFill="1" applyBorder="1" applyAlignment="1">
      <alignment horizontal="center" vertical="center" wrapText="1"/>
    </xf>
    <xf numFmtId="0" fontId="49" fillId="14" borderId="26" xfId="2" applyFill="1" applyBorder="1" applyAlignment="1">
      <alignment horizontal="center" vertical="center" wrapText="1"/>
    </xf>
    <xf numFmtId="0" fontId="49" fillId="14" borderId="43" xfId="2" applyFill="1" applyBorder="1" applyAlignment="1">
      <alignment horizontal="center" vertical="center" wrapText="1"/>
    </xf>
    <xf numFmtId="0" fontId="86" fillId="12" borderId="27" xfId="1" applyFont="1" applyFill="1" applyBorder="1" applyAlignment="1">
      <alignment horizontal="center" vertical="center"/>
    </xf>
    <xf numFmtId="2" fontId="31" fillId="14" borderId="20" xfId="2" applyNumberFormat="1" applyFont="1" applyFill="1" applyBorder="1" applyAlignment="1">
      <alignment horizontal="center" vertical="center" wrapText="1"/>
    </xf>
    <xf numFmtId="2" fontId="31" fillId="14" borderId="19" xfId="2" applyNumberFormat="1" applyFont="1" applyFill="1" applyBorder="1" applyAlignment="1">
      <alignment horizontal="center" vertical="center" wrapText="1"/>
    </xf>
    <xf numFmtId="0" fontId="70" fillId="17" borderId="27" xfId="1" applyFont="1" applyFill="1" applyBorder="1" applyAlignment="1">
      <alignment horizontal="left" vertical="center" wrapText="1"/>
    </xf>
    <xf numFmtId="0" fontId="60" fillId="0" borderId="27" xfId="1" applyFont="1" applyBorder="1" applyAlignment="1">
      <alignment horizontal="left" vertical="center" wrapText="1"/>
    </xf>
    <xf numFmtId="0" fontId="31" fillId="14" borderId="26" xfId="1" applyFont="1" applyFill="1" applyBorder="1" applyAlignment="1">
      <alignment horizontal="center" vertical="center" wrapText="1"/>
    </xf>
    <xf numFmtId="0" fontId="31" fillId="14" borderId="28" xfId="1" applyFont="1" applyFill="1" applyBorder="1" applyAlignment="1">
      <alignment horizontal="center" vertical="center" wrapText="1"/>
    </xf>
    <xf numFmtId="0" fontId="60" fillId="12" borderId="29" xfId="1" applyFont="1" applyFill="1" applyBorder="1" applyAlignment="1">
      <alignment horizontal="center" vertical="center" wrapText="1"/>
    </xf>
    <xf numFmtId="0" fontId="60" fillId="12" borderId="31" xfId="1" applyFont="1" applyFill="1" applyBorder="1" applyAlignment="1">
      <alignment horizontal="center" vertical="center" wrapText="1"/>
    </xf>
    <xf numFmtId="0" fontId="60" fillId="12" borderId="32" xfId="1" applyFont="1" applyFill="1" applyBorder="1" applyAlignment="1">
      <alignment horizontal="center" vertical="center" wrapText="1"/>
    </xf>
    <xf numFmtId="0" fontId="60" fillId="12" borderId="33" xfId="1" applyFont="1" applyFill="1" applyBorder="1" applyAlignment="1">
      <alignment horizontal="center" vertical="center" wrapText="1"/>
    </xf>
    <xf numFmtId="0" fontId="60" fillId="12" borderId="41" xfId="1" applyFont="1" applyFill="1" applyBorder="1" applyAlignment="1">
      <alignment horizontal="center" vertical="center" wrapText="1"/>
    </xf>
    <xf numFmtId="0" fontId="60" fillId="12" borderId="37" xfId="1" applyFont="1" applyFill="1" applyBorder="1" applyAlignment="1">
      <alignment horizontal="center" vertical="center" wrapText="1"/>
    </xf>
    <xf numFmtId="0" fontId="39" fillId="12" borderId="29" xfId="1" applyFill="1" applyBorder="1" applyAlignment="1">
      <alignment horizontal="center" vertical="center"/>
    </xf>
    <xf numFmtId="0" fontId="39" fillId="12" borderId="31" xfId="1" applyFill="1" applyBorder="1" applyAlignment="1">
      <alignment horizontal="center" vertical="center"/>
    </xf>
    <xf numFmtId="0" fontId="39" fillId="12" borderId="32" xfId="1" applyFill="1" applyBorder="1" applyAlignment="1">
      <alignment horizontal="center" vertical="center"/>
    </xf>
    <xf numFmtId="0" fontId="39" fillId="12" borderId="33" xfId="1" applyFill="1" applyBorder="1" applyAlignment="1">
      <alignment horizontal="center" vertical="center"/>
    </xf>
    <xf numFmtId="0" fontId="39" fillId="12" borderId="41" xfId="1" applyFill="1" applyBorder="1" applyAlignment="1">
      <alignment horizontal="center" vertical="center"/>
    </xf>
    <xf numFmtId="0" fontId="39" fillId="12" borderId="37" xfId="1" applyFill="1" applyBorder="1" applyAlignment="1">
      <alignment horizontal="center" vertical="center"/>
    </xf>
    <xf numFmtId="0" fontId="90" fillId="12" borderId="29" xfId="1" applyFont="1" applyFill="1" applyBorder="1" applyAlignment="1">
      <alignment horizontal="center" vertical="center" wrapText="1"/>
    </xf>
    <xf numFmtId="0" fontId="90" fillId="12" borderId="31" xfId="1" applyFont="1" applyFill="1" applyBorder="1" applyAlignment="1">
      <alignment horizontal="center" vertical="center" wrapText="1"/>
    </xf>
    <xf numFmtId="0" fontId="90" fillId="12" borderId="32" xfId="1" applyFont="1" applyFill="1" applyBorder="1" applyAlignment="1">
      <alignment horizontal="center" vertical="center" wrapText="1"/>
    </xf>
    <xf numFmtId="0" fontId="90" fillId="12" borderId="33" xfId="1" applyFont="1" applyFill="1" applyBorder="1" applyAlignment="1">
      <alignment horizontal="center" vertical="center" wrapText="1"/>
    </xf>
    <xf numFmtId="0" fontId="90" fillId="12" borderId="41" xfId="1" applyFont="1" applyFill="1" applyBorder="1" applyAlignment="1">
      <alignment horizontal="center" vertical="center" wrapText="1"/>
    </xf>
    <xf numFmtId="0" fontId="90" fillId="12" borderId="37" xfId="1" applyFont="1" applyFill="1" applyBorder="1" applyAlignment="1">
      <alignment horizontal="center" vertical="center" wrapText="1"/>
    </xf>
    <xf numFmtId="0" fontId="43" fillId="12" borderId="29" xfId="1" applyFont="1" applyFill="1" applyBorder="1" applyAlignment="1">
      <alignment horizontal="center" vertical="center" wrapText="1"/>
    </xf>
    <xf numFmtId="0" fontId="43" fillId="12" borderId="30" xfId="1" applyFont="1" applyFill="1" applyBorder="1" applyAlignment="1">
      <alignment horizontal="center" vertical="center" wrapText="1"/>
    </xf>
    <xf numFmtId="0" fontId="43" fillId="12" borderId="31" xfId="1" applyFont="1" applyFill="1" applyBorder="1" applyAlignment="1">
      <alignment horizontal="center" vertical="center" wrapText="1"/>
    </xf>
    <xf numFmtId="0" fontId="43" fillId="12" borderId="32" xfId="1" applyFont="1" applyFill="1" applyBorder="1" applyAlignment="1">
      <alignment horizontal="center" vertical="center" wrapText="1"/>
    </xf>
    <xf numFmtId="0" fontId="43" fillId="12" borderId="0" xfId="1" applyFont="1" applyFill="1" applyBorder="1" applyAlignment="1">
      <alignment horizontal="center" vertical="center" wrapText="1"/>
    </xf>
    <xf numFmtId="0" fontId="43" fillId="12" borderId="33" xfId="1" applyFont="1" applyFill="1" applyBorder="1" applyAlignment="1">
      <alignment horizontal="center" vertical="center" wrapText="1"/>
    </xf>
    <xf numFmtId="0" fontId="43" fillId="12" borderId="41" xfId="1" applyFont="1" applyFill="1" applyBorder="1" applyAlignment="1">
      <alignment horizontal="center" vertical="center" wrapText="1"/>
    </xf>
    <xf numFmtId="0" fontId="43" fillId="12" borderId="42" xfId="1" applyFont="1" applyFill="1" applyBorder="1" applyAlignment="1">
      <alignment horizontal="center" vertical="center" wrapText="1"/>
    </xf>
    <xf numFmtId="0" fontId="43" fillId="12" borderId="37" xfId="1" applyFont="1" applyFill="1" applyBorder="1" applyAlignment="1">
      <alignment horizontal="center" vertical="center" wrapText="1"/>
    </xf>
    <xf numFmtId="0" fontId="86" fillId="12" borderId="28" xfId="1" applyFont="1" applyFill="1" applyBorder="1" applyAlignment="1">
      <alignment horizontal="center" vertical="center"/>
    </xf>
  </cellXfs>
  <cellStyles count="3">
    <cellStyle name="Обычный" xfId="0" builtinId="0"/>
    <cellStyle name="Обычный 11" xfId="1"/>
    <cellStyle name="Обычный 2" xfId="2"/>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FF000000"/>
      <rgbColor rgb="FFFFFFFF"/>
      <rgbColor rgb="FFCE181E"/>
      <rgbColor rgb="FF00FF00"/>
      <rgbColor rgb="FF0000FF"/>
      <rgbColor rgb="FFFFF2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3" Type="http://schemas.openxmlformats.org/officeDocument/2006/relationships/image" Target="../media/image15.png"/><Relationship Id="rId18" Type="http://schemas.openxmlformats.org/officeDocument/2006/relationships/image" Target="../media/image20.png"/><Relationship Id="rId26" Type="http://schemas.openxmlformats.org/officeDocument/2006/relationships/image" Target="../media/image28.png"/><Relationship Id="rId3" Type="http://schemas.openxmlformats.org/officeDocument/2006/relationships/image" Target="../media/image5.png"/><Relationship Id="rId21" Type="http://schemas.openxmlformats.org/officeDocument/2006/relationships/image" Target="../media/image23.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5" Type="http://schemas.openxmlformats.org/officeDocument/2006/relationships/image" Target="../media/image27.png"/><Relationship Id="rId33" Type="http://schemas.openxmlformats.org/officeDocument/2006/relationships/image" Target="../media/image2.png"/><Relationship Id="rId2" Type="http://schemas.openxmlformats.org/officeDocument/2006/relationships/image" Target="../media/image4.png"/><Relationship Id="rId16" Type="http://schemas.openxmlformats.org/officeDocument/2006/relationships/image" Target="../media/image18.png"/><Relationship Id="rId20" Type="http://schemas.openxmlformats.org/officeDocument/2006/relationships/image" Target="../media/image22.png"/><Relationship Id="rId29" Type="http://schemas.openxmlformats.org/officeDocument/2006/relationships/image" Target="../media/image31.png"/><Relationship Id="rId1" Type="http://schemas.openxmlformats.org/officeDocument/2006/relationships/image" Target="../media/image1.jpeg"/><Relationship Id="rId6" Type="http://schemas.openxmlformats.org/officeDocument/2006/relationships/image" Target="../media/image8.png"/><Relationship Id="rId11" Type="http://schemas.openxmlformats.org/officeDocument/2006/relationships/image" Target="../media/image13.png"/><Relationship Id="rId24" Type="http://schemas.openxmlformats.org/officeDocument/2006/relationships/image" Target="../media/image26.png"/><Relationship Id="rId32" Type="http://schemas.openxmlformats.org/officeDocument/2006/relationships/image" Target="../media/image34.png"/><Relationship Id="rId5" Type="http://schemas.openxmlformats.org/officeDocument/2006/relationships/image" Target="../media/image7.png"/><Relationship Id="rId15" Type="http://schemas.openxmlformats.org/officeDocument/2006/relationships/image" Target="../media/image17.png"/><Relationship Id="rId23" Type="http://schemas.openxmlformats.org/officeDocument/2006/relationships/image" Target="../media/image25.png"/><Relationship Id="rId28" Type="http://schemas.openxmlformats.org/officeDocument/2006/relationships/image" Target="../media/image30.png"/><Relationship Id="rId10" Type="http://schemas.openxmlformats.org/officeDocument/2006/relationships/image" Target="../media/image12.png"/><Relationship Id="rId19" Type="http://schemas.openxmlformats.org/officeDocument/2006/relationships/image" Target="../media/image21.png"/><Relationship Id="rId31" Type="http://schemas.openxmlformats.org/officeDocument/2006/relationships/image" Target="../media/image33.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 Id="rId22" Type="http://schemas.openxmlformats.org/officeDocument/2006/relationships/image" Target="../media/image24.png"/><Relationship Id="rId27" Type="http://schemas.openxmlformats.org/officeDocument/2006/relationships/image" Target="../media/image29.png"/><Relationship Id="rId30" Type="http://schemas.openxmlformats.org/officeDocument/2006/relationships/image" Target="../media/image32.png"/><Relationship Id="rId8" Type="http://schemas.openxmlformats.org/officeDocument/2006/relationships/image" Target="../media/image10.png"/></Relationships>
</file>

<file path=xl/drawings/_rels/drawing4.xml.rels><?xml version="1.0" encoding="UTF-8" standalone="yes"?>
<Relationships xmlns="http://schemas.openxmlformats.org/package/2006/relationships"><Relationship Id="rId8" Type="http://schemas.openxmlformats.org/officeDocument/2006/relationships/image" Target="../media/image42.jpeg"/><Relationship Id="rId13" Type="http://schemas.openxmlformats.org/officeDocument/2006/relationships/image" Target="../media/image47.jpeg"/><Relationship Id="rId3" Type="http://schemas.openxmlformats.org/officeDocument/2006/relationships/image" Target="../media/image37.jpeg"/><Relationship Id="rId7" Type="http://schemas.openxmlformats.org/officeDocument/2006/relationships/image" Target="../media/image41.jpeg"/><Relationship Id="rId12" Type="http://schemas.openxmlformats.org/officeDocument/2006/relationships/image" Target="../media/image46.jpeg"/><Relationship Id="rId2" Type="http://schemas.openxmlformats.org/officeDocument/2006/relationships/image" Target="../media/image36.jpeg"/><Relationship Id="rId1" Type="http://schemas.openxmlformats.org/officeDocument/2006/relationships/image" Target="../media/image35.jpeg"/><Relationship Id="rId6" Type="http://schemas.openxmlformats.org/officeDocument/2006/relationships/image" Target="../media/image40.jpeg"/><Relationship Id="rId11" Type="http://schemas.openxmlformats.org/officeDocument/2006/relationships/image" Target="../media/image45.jpeg"/><Relationship Id="rId5" Type="http://schemas.openxmlformats.org/officeDocument/2006/relationships/image" Target="../media/image39.jpeg"/><Relationship Id="rId15" Type="http://schemas.openxmlformats.org/officeDocument/2006/relationships/image" Target="../media/image1.jpeg"/><Relationship Id="rId10" Type="http://schemas.openxmlformats.org/officeDocument/2006/relationships/image" Target="../media/image44.jpeg"/><Relationship Id="rId4" Type="http://schemas.openxmlformats.org/officeDocument/2006/relationships/image" Target="../media/image38.jpeg"/><Relationship Id="rId9" Type="http://schemas.openxmlformats.org/officeDocument/2006/relationships/image" Target="../media/image43.jpeg"/><Relationship Id="rId14" Type="http://schemas.openxmlformats.org/officeDocument/2006/relationships/image" Target="../media/image48.jpeg"/></Relationships>
</file>

<file path=xl/drawings/drawing1.xml><?xml version="1.0" encoding="utf-8"?>
<xdr:wsDr xmlns:xdr="http://schemas.openxmlformats.org/drawingml/2006/spreadsheetDrawing" xmlns:a="http://schemas.openxmlformats.org/drawingml/2006/main">
  <xdr:twoCellAnchor editAs="oneCell">
    <xdr:from>
      <xdr:col>2</xdr:col>
      <xdr:colOff>114301</xdr:colOff>
      <xdr:row>0</xdr:row>
      <xdr:rowOff>0</xdr:rowOff>
    </xdr:from>
    <xdr:to>
      <xdr:col>2</xdr:col>
      <xdr:colOff>1615441</xdr:colOff>
      <xdr:row>0</xdr:row>
      <xdr:rowOff>857160</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5381" y="0"/>
          <a:ext cx="1501140" cy="857160"/>
        </a:xfrm>
        <a:prstGeom prst="rect">
          <a:avLst/>
        </a:prstGeom>
      </xdr:spPr>
    </xdr:pic>
    <xdr:clientData/>
  </xdr:twoCellAnchor>
  <xdr:twoCellAnchor editAs="oneCell">
    <xdr:from>
      <xdr:col>2</xdr:col>
      <xdr:colOff>3644265</xdr:colOff>
      <xdr:row>170</xdr:row>
      <xdr:rowOff>527685</xdr:rowOff>
    </xdr:from>
    <xdr:to>
      <xdr:col>4</xdr:col>
      <xdr:colOff>680084</xdr:colOff>
      <xdr:row>172</xdr:row>
      <xdr:rowOff>90373</xdr:rowOff>
    </xdr:to>
    <xdr:pic>
      <xdr:nvPicPr>
        <xdr:cNvPr id="4" name="Рисунок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39640" y="70907910"/>
          <a:ext cx="1636394" cy="629488"/>
        </a:xfrm>
        <a:prstGeom prst="rect">
          <a:avLst/>
        </a:prstGeom>
      </xdr:spPr>
    </xdr:pic>
    <xdr:clientData/>
  </xdr:twoCellAnchor>
  <xdr:twoCellAnchor editAs="oneCell">
    <xdr:from>
      <xdr:col>3</xdr:col>
      <xdr:colOff>228600</xdr:colOff>
      <xdr:row>241</xdr:row>
      <xdr:rowOff>495300</xdr:rowOff>
    </xdr:from>
    <xdr:to>
      <xdr:col>5</xdr:col>
      <xdr:colOff>60959</xdr:colOff>
      <xdr:row>243</xdr:row>
      <xdr:rowOff>238963</xdr:rowOff>
    </xdr:to>
    <xdr:pic>
      <xdr:nvPicPr>
        <xdr:cNvPr id="5" name="Рисунок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9700" y="97278825"/>
          <a:ext cx="1403984" cy="629488"/>
        </a:xfrm>
        <a:prstGeom prst="rect">
          <a:avLst/>
        </a:prstGeom>
      </xdr:spPr>
    </xdr:pic>
    <xdr:clientData/>
  </xdr:twoCellAnchor>
  <xdr:twoCellAnchor editAs="oneCell">
    <xdr:from>
      <xdr:col>3</xdr:col>
      <xdr:colOff>228600</xdr:colOff>
      <xdr:row>238</xdr:row>
      <xdr:rowOff>495300</xdr:rowOff>
    </xdr:from>
    <xdr:to>
      <xdr:col>5</xdr:col>
      <xdr:colOff>60959</xdr:colOff>
      <xdr:row>240</xdr:row>
      <xdr:rowOff>238963</xdr:rowOff>
    </xdr:to>
    <xdr:pic>
      <xdr:nvPicPr>
        <xdr:cNvPr id="6" name="Рисунок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9700" y="96088200"/>
          <a:ext cx="1403984" cy="629488"/>
        </a:xfrm>
        <a:prstGeom prst="rect">
          <a:avLst/>
        </a:prstGeom>
      </xdr:spPr>
    </xdr:pic>
    <xdr:clientData/>
  </xdr:twoCellAnchor>
  <xdr:twoCellAnchor editAs="oneCell">
    <xdr:from>
      <xdr:col>3</xdr:col>
      <xdr:colOff>228600</xdr:colOff>
      <xdr:row>236</xdr:row>
      <xdr:rowOff>495300</xdr:rowOff>
    </xdr:from>
    <xdr:to>
      <xdr:col>5</xdr:col>
      <xdr:colOff>60959</xdr:colOff>
      <xdr:row>237</xdr:row>
      <xdr:rowOff>543763</xdr:rowOff>
    </xdr:to>
    <xdr:pic>
      <xdr:nvPicPr>
        <xdr:cNvPr id="7" name="Рисунок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9700" y="94926150"/>
          <a:ext cx="1403984" cy="629488"/>
        </a:xfrm>
        <a:prstGeom prst="rect">
          <a:avLst/>
        </a:prstGeom>
      </xdr:spPr>
    </xdr:pic>
    <xdr:clientData/>
  </xdr:twoCellAnchor>
  <xdr:twoCellAnchor editAs="oneCell">
    <xdr:from>
      <xdr:col>3</xdr:col>
      <xdr:colOff>247650</xdr:colOff>
      <xdr:row>224</xdr:row>
      <xdr:rowOff>76200</xdr:rowOff>
    </xdr:from>
    <xdr:to>
      <xdr:col>5</xdr:col>
      <xdr:colOff>80009</xdr:colOff>
      <xdr:row>226</xdr:row>
      <xdr:rowOff>86563</xdr:rowOff>
    </xdr:to>
    <xdr:pic>
      <xdr:nvPicPr>
        <xdr:cNvPr id="8" name="Рисунок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90382725"/>
          <a:ext cx="1403984" cy="629488"/>
        </a:xfrm>
        <a:prstGeom prst="rect">
          <a:avLst/>
        </a:prstGeom>
      </xdr:spPr>
    </xdr:pic>
    <xdr:clientData/>
  </xdr:twoCellAnchor>
  <xdr:twoCellAnchor editAs="oneCell">
    <xdr:from>
      <xdr:col>3</xdr:col>
      <xdr:colOff>228600</xdr:colOff>
      <xdr:row>216</xdr:row>
      <xdr:rowOff>285750</xdr:rowOff>
    </xdr:from>
    <xdr:to>
      <xdr:col>5</xdr:col>
      <xdr:colOff>60959</xdr:colOff>
      <xdr:row>218</xdr:row>
      <xdr:rowOff>172288</xdr:rowOff>
    </xdr:to>
    <xdr:pic>
      <xdr:nvPicPr>
        <xdr:cNvPr id="9" name="Рисунок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9700" y="87620475"/>
          <a:ext cx="1403984" cy="629488"/>
        </a:xfrm>
        <a:prstGeom prst="rect">
          <a:avLst/>
        </a:prstGeom>
      </xdr:spPr>
    </xdr:pic>
    <xdr:clientData/>
  </xdr:twoCellAnchor>
  <xdr:twoCellAnchor editAs="oneCell">
    <xdr:from>
      <xdr:col>2</xdr:col>
      <xdr:colOff>3695700</xdr:colOff>
      <xdr:row>175</xdr:row>
      <xdr:rowOff>419100</xdr:rowOff>
    </xdr:from>
    <xdr:to>
      <xdr:col>4</xdr:col>
      <xdr:colOff>499109</xdr:colOff>
      <xdr:row>178</xdr:row>
      <xdr:rowOff>96088</xdr:rowOff>
    </xdr:to>
    <xdr:pic>
      <xdr:nvPicPr>
        <xdr:cNvPr id="10" name="Рисунок 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91075" y="72980550"/>
          <a:ext cx="1403984" cy="629488"/>
        </a:xfrm>
        <a:prstGeom prst="rect">
          <a:avLst/>
        </a:prstGeom>
      </xdr:spPr>
    </xdr:pic>
    <xdr:clientData/>
  </xdr:twoCellAnchor>
  <xdr:twoCellAnchor editAs="oneCell">
    <xdr:from>
      <xdr:col>3</xdr:col>
      <xdr:colOff>228600</xdr:colOff>
      <xdr:row>94</xdr:row>
      <xdr:rowOff>85725</xdr:rowOff>
    </xdr:from>
    <xdr:to>
      <xdr:col>5</xdr:col>
      <xdr:colOff>60959</xdr:colOff>
      <xdr:row>96</xdr:row>
      <xdr:rowOff>134188</xdr:rowOff>
    </xdr:to>
    <xdr:pic>
      <xdr:nvPicPr>
        <xdr:cNvPr id="11" name="Рисунок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9700" y="35347275"/>
          <a:ext cx="1403984" cy="629488"/>
        </a:xfrm>
        <a:prstGeom prst="rect">
          <a:avLst/>
        </a:prstGeom>
      </xdr:spPr>
    </xdr:pic>
    <xdr:clientData/>
  </xdr:twoCellAnchor>
  <xdr:twoCellAnchor editAs="oneCell">
    <xdr:from>
      <xdr:col>3</xdr:col>
      <xdr:colOff>238125</xdr:colOff>
      <xdr:row>87</xdr:row>
      <xdr:rowOff>95250</xdr:rowOff>
    </xdr:from>
    <xdr:to>
      <xdr:col>5</xdr:col>
      <xdr:colOff>70484</xdr:colOff>
      <xdr:row>89</xdr:row>
      <xdr:rowOff>143713</xdr:rowOff>
    </xdr:to>
    <xdr:pic>
      <xdr:nvPicPr>
        <xdr:cNvPr id="12" name="Рисунок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29225" y="32623125"/>
          <a:ext cx="1403984" cy="629488"/>
        </a:xfrm>
        <a:prstGeom prst="rect">
          <a:avLst/>
        </a:prstGeom>
      </xdr:spPr>
    </xdr:pic>
    <xdr:clientData/>
  </xdr:twoCellAnchor>
  <xdr:twoCellAnchor editAs="oneCell">
    <xdr:from>
      <xdr:col>3</xdr:col>
      <xdr:colOff>228600</xdr:colOff>
      <xdr:row>38</xdr:row>
      <xdr:rowOff>76200</xdr:rowOff>
    </xdr:from>
    <xdr:to>
      <xdr:col>5</xdr:col>
      <xdr:colOff>60959</xdr:colOff>
      <xdr:row>40</xdr:row>
      <xdr:rowOff>67513</xdr:rowOff>
    </xdr:to>
    <xdr:pic>
      <xdr:nvPicPr>
        <xdr:cNvPr id="13" name="Рисунок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9700" y="18602325"/>
          <a:ext cx="1403984" cy="629488"/>
        </a:xfrm>
        <a:prstGeom prst="rect">
          <a:avLst/>
        </a:prstGeom>
      </xdr:spPr>
    </xdr:pic>
    <xdr:clientData/>
  </xdr:twoCellAnchor>
  <xdr:twoCellAnchor editAs="oneCell">
    <xdr:from>
      <xdr:col>3</xdr:col>
      <xdr:colOff>219075</xdr:colOff>
      <xdr:row>127</xdr:row>
      <xdr:rowOff>66675</xdr:rowOff>
    </xdr:from>
    <xdr:to>
      <xdr:col>5</xdr:col>
      <xdr:colOff>51434</xdr:colOff>
      <xdr:row>129</xdr:row>
      <xdr:rowOff>57988</xdr:rowOff>
    </xdr:to>
    <xdr:pic>
      <xdr:nvPicPr>
        <xdr:cNvPr id="14" name="Рисунок 1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0175" y="50111025"/>
          <a:ext cx="1403984" cy="629488"/>
        </a:xfrm>
        <a:prstGeom prst="rect">
          <a:avLst/>
        </a:prstGeom>
      </xdr:spPr>
    </xdr:pic>
    <xdr:clientData/>
  </xdr:twoCellAnchor>
  <xdr:twoCellAnchor editAs="oneCell">
    <xdr:from>
      <xdr:col>3</xdr:col>
      <xdr:colOff>228600</xdr:colOff>
      <xdr:row>246</xdr:row>
      <xdr:rowOff>495300</xdr:rowOff>
    </xdr:from>
    <xdr:to>
      <xdr:col>5</xdr:col>
      <xdr:colOff>60959</xdr:colOff>
      <xdr:row>248</xdr:row>
      <xdr:rowOff>238963</xdr:rowOff>
    </xdr:to>
    <xdr:pic>
      <xdr:nvPicPr>
        <xdr:cNvPr id="15" name="Рисунок 1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9700" y="99355275"/>
          <a:ext cx="1403984" cy="629488"/>
        </a:xfrm>
        <a:prstGeom prst="rect">
          <a:avLst/>
        </a:prstGeom>
      </xdr:spPr>
    </xdr:pic>
    <xdr:clientData/>
  </xdr:twoCellAnchor>
  <xdr:twoCellAnchor editAs="oneCell">
    <xdr:from>
      <xdr:col>3</xdr:col>
      <xdr:colOff>209550</xdr:colOff>
      <xdr:row>252</xdr:row>
      <xdr:rowOff>495300</xdr:rowOff>
    </xdr:from>
    <xdr:to>
      <xdr:col>5</xdr:col>
      <xdr:colOff>41909</xdr:colOff>
      <xdr:row>253</xdr:row>
      <xdr:rowOff>543763</xdr:rowOff>
    </xdr:to>
    <xdr:pic>
      <xdr:nvPicPr>
        <xdr:cNvPr id="17" name="Рисунок 1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00650" y="102565200"/>
          <a:ext cx="1403984" cy="629488"/>
        </a:xfrm>
        <a:prstGeom prst="rect">
          <a:avLst/>
        </a:prstGeom>
      </xdr:spPr>
    </xdr:pic>
    <xdr:clientData/>
  </xdr:twoCellAnchor>
  <xdr:twoCellAnchor editAs="oneCell">
    <xdr:from>
      <xdr:col>3</xdr:col>
      <xdr:colOff>247650</xdr:colOff>
      <xdr:row>256</xdr:row>
      <xdr:rowOff>504825</xdr:rowOff>
    </xdr:from>
    <xdr:to>
      <xdr:col>5</xdr:col>
      <xdr:colOff>80009</xdr:colOff>
      <xdr:row>257</xdr:row>
      <xdr:rowOff>553288</xdr:rowOff>
    </xdr:to>
    <xdr:pic>
      <xdr:nvPicPr>
        <xdr:cNvPr id="18" name="Рисунок 1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104898825"/>
          <a:ext cx="1403984" cy="629488"/>
        </a:xfrm>
        <a:prstGeom prst="rect">
          <a:avLst/>
        </a:prstGeom>
      </xdr:spPr>
    </xdr:pic>
    <xdr:clientData/>
  </xdr:twoCellAnchor>
  <xdr:twoCellAnchor editAs="oneCell">
    <xdr:from>
      <xdr:col>3</xdr:col>
      <xdr:colOff>238125</xdr:colOff>
      <xdr:row>262</xdr:row>
      <xdr:rowOff>495300</xdr:rowOff>
    </xdr:from>
    <xdr:to>
      <xdr:col>5</xdr:col>
      <xdr:colOff>70484</xdr:colOff>
      <xdr:row>263</xdr:row>
      <xdr:rowOff>543763</xdr:rowOff>
    </xdr:to>
    <xdr:pic>
      <xdr:nvPicPr>
        <xdr:cNvPr id="19" name="Рисунок 1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29225" y="108375450"/>
          <a:ext cx="1403984" cy="6294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114301</xdr:colOff>
      <xdr:row>0</xdr:row>
      <xdr:rowOff>0</xdr:rowOff>
    </xdr:from>
    <xdr:to>
      <xdr:col>3</xdr:col>
      <xdr:colOff>1465470</xdr:colOff>
      <xdr:row>0</xdr:row>
      <xdr:rowOff>771524</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0614" y="0"/>
          <a:ext cx="1351169" cy="771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2</xdr:col>
      <xdr:colOff>1005840</xdr:colOff>
      <xdr:row>0</xdr:row>
      <xdr:rowOff>1082040</xdr:rowOff>
    </xdr:to>
    <xdr:pic>
      <xdr:nvPicPr>
        <xdr:cNvPr id="67" name="Рисунок 6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1300" y="0"/>
          <a:ext cx="1920240" cy="1082040"/>
        </a:xfrm>
        <a:prstGeom prst="rect">
          <a:avLst/>
        </a:prstGeom>
      </xdr:spPr>
    </xdr:pic>
    <xdr:clientData/>
  </xdr:twoCellAnchor>
  <xdr:twoCellAnchor editAs="oneCell">
    <xdr:from>
      <xdr:col>7</xdr:col>
      <xdr:colOff>1260963</xdr:colOff>
      <xdr:row>4</xdr:row>
      <xdr:rowOff>140280</xdr:rowOff>
    </xdr:from>
    <xdr:to>
      <xdr:col>8</xdr:col>
      <xdr:colOff>1621156</xdr:colOff>
      <xdr:row>5</xdr:row>
      <xdr:rowOff>14073</xdr:rowOff>
    </xdr:to>
    <xdr:pic>
      <xdr:nvPicPr>
        <xdr:cNvPr id="68" name="Рисунок 6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79383" y="3538800"/>
          <a:ext cx="1617493" cy="1169193"/>
        </a:xfrm>
        <a:prstGeom prst="rect">
          <a:avLst/>
        </a:prstGeom>
      </xdr:spPr>
    </xdr:pic>
    <xdr:clientData/>
  </xdr:twoCellAnchor>
  <xdr:twoCellAnchor editAs="oneCell">
    <xdr:from>
      <xdr:col>8</xdr:col>
      <xdr:colOff>14898</xdr:colOff>
      <xdr:row>5</xdr:row>
      <xdr:rowOff>100102</xdr:rowOff>
    </xdr:from>
    <xdr:to>
      <xdr:col>8</xdr:col>
      <xdr:colOff>1247775</xdr:colOff>
      <xdr:row>5</xdr:row>
      <xdr:rowOff>1285876</xdr:rowOff>
    </xdr:to>
    <xdr:pic>
      <xdr:nvPicPr>
        <xdr:cNvPr id="69" name="Рисунок 68"/>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 r="20367" b="694"/>
        <a:stretch/>
      </xdr:blipFill>
      <xdr:spPr>
        <a:xfrm>
          <a:off x="11559198" y="4794022"/>
          <a:ext cx="1232877" cy="1185774"/>
        </a:xfrm>
        <a:prstGeom prst="rect">
          <a:avLst/>
        </a:prstGeom>
      </xdr:spPr>
    </xdr:pic>
    <xdr:clientData/>
  </xdr:twoCellAnchor>
  <xdr:twoCellAnchor editAs="oneCell">
    <xdr:from>
      <xdr:col>8</xdr:col>
      <xdr:colOff>19050</xdr:colOff>
      <xdr:row>6</xdr:row>
      <xdr:rowOff>9525</xdr:rowOff>
    </xdr:from>
    <xdr:to>
      <xdr:col>8</xdr:col>
      <xdr:colOff>1295400</xdr:colOff>
      <xdr:row>6</xdr:row>
      <xdr:rowOff>1285875</xdr:rowOff>
    </xdr:to>
    <xdr:pic>
      <xdr:nvPicPr>
        <xdr:cNvPr id="70" name="Рисунок 6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563350" y="5998845"/>
          <a:ext cx="1276350" cy="1276350"/>
        </a:xfrm>
        <a:prstGeom prst="rect">
          <a:avLst/>
        </a:prstGeom>
      </xdr:spPr>
    </xdr:pic>
    <xdr:clientData/>
  </xdr:twoCellAnchor>
  <xdr:twoCellAnchor editAs="oneCell">
    <xdr:from>
      <xdr:col>8</xdr:col>
      <xdr:colOff>19050</xdr:colOff>
      <xdr:row>7</xdr:row>
      <xdr:rowOff>0</xdr:rowOff>
    </xdr:from>
    <xdr:to>
      <xdr:col>8</xdr:col>
      <xdr:colOff>1276350</xdr:colOff>
      <xdr:row>7</xdr:row>
      <xdr:rowOff>1257300</xdr:rowOff>
    </xdr:to>
    <xdr:pic>
      <xdr:nvPicPr>
        <xdr:cNvPr id="71" name="Рисунок 7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563350" y="7284720"/>
          <a:ext cx="1257300" cy="1257300"/>
        </a:xfrm>
        <a:prstGeom prst="rect">
          <a:avLst/>
        </a:prstGeom>
      </xdr:spPr>
    </xdr:pic>
    <xdr:clientData/>
  </xdr:twoCellAnchor>
  <xdr:twoCellAnchor editAs="oneCell">
    <xdr:from>
      <xdr:col>8</xdr:col>
      <xdr:colOff>19049</xdr:colOff>
      <xdr:row>8</xdr:row>
      <xdr:rowOff>1295399</xdr:rowOff>
    </xdr:from>
    <xdr:to>
      <xdr:col>8</xdr:col>
      <xdr:colOff>1304924</xdr:colOff>
      <xdr:row>9</xdr:row>
      <xdr:rowOff>1285874</xdr:rowOff>
    </xdr:to>
    <xdr:pic>
      <xdr:nvPicPr>
        <xdr:cNvPr id="72" name="Рисунок 7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563349" y="9875519"/>
          <a:ext cx="1285875" cy="1285875"/>
        </a:xfrm>
        <a:prstGeom prst="rect">
          <a:avLst/>
        </a:prstGeom>
      </xdr:spPr>
    </xdr:pic>
    <xdr:clientData/>
  </xdr:twoCellAnchor>
  <xdr:twoCellAnchor editAs="oneCell">
    <xdr:from>
      <xdr:col>8</xdr:col>
      <xdr:colOff>19050</xdr:colOff>
      <xdr:row>8</xdr:row>
      <xdr:rowOff>0</xdr:rowOff>
    </xdr:from>
    <xdr:to>
      <xdr:col>8</xdr:col>
      <xdr:colOff>1276350</xdr:colOff>
      <xdr:row>8</xdr:row>
      <xdr:rowOff>1257300</xdr:rowOff>
    </xdr:to>
    <xdr:pic>
      <xdr:nvPicPr>
        <xdr:cNvPr id="73" name="Рисунок 7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563350" y="8580120"/>
          <a:ext cx="1257300" cy="1257300"/>
        </a:xfrm>
        <a:prstGeom prst="rect">
          <a:avLst/>
        </a:prstGeom>
      </xdr:spPr>
    </xdr:pic>
    <xdr:clientData/>
  </xdr:twoCellAnchor>
  <xdr:twoCellAnchor editAs="oneCell">
    <xdr:from>
      <xdr:col>8</xdr:col>
      <xdr:colOff>19049</xdr:colOff>
      <xdr:row>9</xdr:row>
      <xdr:rowOff>1200149</xdr:rowOff>
    </xdr:from>
    <xdr:to>
      <xdr:col>8</xdr:col>
      <xdr:colOff>1438275</xdr:colOff>
      <xdr:row>11</xdr:row>
      <xdr:rowOff>28575</xdr:rowOff>
    </xdr:to>
    <xdr:pic>
      <xdr:nvPicPr>
        <xdr:cNvPr id="74" name="Рисунок 7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563349" y="11075669"/>
          <a:ext cx="1419226" cy="1419226"/>
        </a:xfrm>
        <a:prstGeom prst="rect">
          <a:avLst/>
        </a:prstGeom>
      </xdr:spPr>
    </xdr:pic>
    <xdr:clientData/>
  </xdr:twoCellAnchor>
  <xdr:twoCellAnchor editAs="oneCell">
    <xdr:from>
      <xdr:col>8</xdr:col>
      <xdr:colOff>19050</xdr:colOff>
      <xdr:row>10</xdr:row>
      <xdr:rowOff>1133475</xdr:rowOff>
    </xdr:from>
    <xdr:to>
      <xdr:col>8</xdr:col>
      <xdr:colOff>1428750</xdr:colOff>
      <xdr:row>11</xdr:row>
      <xdr:rowOff>1247775</xdr:rowOff>
    </xdr:to>
    <xdr:pic>
      <xdr:nvPicPr>
        <xdr:cNvPr id="75" name="Рисунок 7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563350" y="12304395"/>
          <a:ext cx="1409700" cy="1409700"/>
        </a:xfrm>
        <a:prstGeom prst="rect">
          <a:avLst/>
        </a:prstGeom>
      </xdr:spPr>
    </xdr:pic>
    <xdr:clientData/>
  </xdr:twoCellAnchor>
  <xdr:twoCellAnchor editAs="oneCell">
    <xdr:from>
      <xdr:col>8</xdr:col>
      <xdr:colOff>19049</xdr:colOff>
      <xdr:row>11</xdr:row>
      <xdr:rowOff>1171574</xdr:rowOff>
    </xdr:from>
    <xdr:to>
      <xdr:col>8</xdr:col>
      <xdr:colOff>1419224</xdr:colOff>
      <xdr:row>12</xdr:row>
      <xdr:rowOff>1276349</xdr:rowOff>
    </xdr:to>
    <xdr:pic>
      <xdr:nvPicPr>
        <xdr:cNvPr id="76" name="Рисунок 7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563349" y="13637894"/>
          <a:ext cx="1400175" cy="1400175"/>
        </a:xfrm>
        <a:prstGeom prst="rect">
          <a:avLst/>
        </a:prstGeom>
      </xdr:spPr>
    </xdr:pic>
    <xdr:clientData/>
  </xdr:twoCellAnchor>
  <xdr:twoCellAnchor editAs="oneCell">
    <xdr:from>
      <xdr:col>8</xdr:col>
      <xdr:colOff>19049</xdr:colOff>
      <xdr:row>12</xdr:row>
      <xdr:rowOff>1142999</xdr:rowOff>
    </xdr:from>
    <xdr:to>
      <xdr:col>8</xdr:col>
      <xdr:colOff>1438274</xdr:colOff>
      <xdr:row>13</xdr:row>
      <xdr:rowOff>1266824</xdr:rowOff>
    </xdr:to>
    <xdr:pic>
      <xdr:nvPicPr>
        <xdr:cNvPr id="77" name="Рисунок 7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1563349" y="14904719"/>
          <a:ext cx="1419225" cy="1419225"/>
        </a:xfrm>
        <a:prstGeom prst="rect">
          <a:avLst/>
        </a:prstGeom>
      </xdr:spPr>
    </xdr:pic>
    <xdr:clientData/>
  </xdr:twoCellAnchor>
  <xdr:twoCellAnchor editAs="oneCell">
    <xdr:from>
      <xdr:col>8</xdr:col>
      <xdr:colOff>19050</xdr:colOff>
      <xdr:row>15</xdr:row>
      <xdr:rowOff>0</xdr:rowOff>
    </xdr:from>
    <xdr:to>
      <xdr:col>8</xdr:col>
      <xdr:colOff>1314450</xdr:colOff>
      <xdr:row>16</xdr:row>
      <xdr:rowOff>0</xdr:rowOff>
    </xdr:to>
    <xdr:pic>
      <xdr:nvPicPr>
        <xdr:cNvPr id="78" name="Рисунок 7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563350" y="16710660"/>
          <a:ext cx="1295400" cy="1295400"/>
        </a:xfrm>
        <a:prstGeom prst="rect">
          <a:avLst/>
        </a:prstGeom>
      </xdr:spPr>
    </xdr:pic>
    <xdr:clientData/>
  </xdr:twoCellAnchor>
  <xdr:twoCellAnchor editAs="oneCell">
    <xdr:from>
      <xdr:col>8</xdr:col>
      <xdr:colOff>19050</xdr:colOff>
      <xdr:row>16</xdr:row>
      <xdr:rowOff>95250</xdr:rowOff>
    </xdr:from>
    <xdr:to>
      <xdr:col>8</xdr:col>
      <xdr:colOff>1675943</xdr:colOff>
      <xdr:row>16</xdr:row>
      <xdr:rowOff>1276350</xdr:rowOff>
    </xdr:to>
    <xdr:pic>
      <xdr:nvPicPr>
        <xdr:cNvPr id="79" name="Рисунок 7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563350" y="18101310"/>
          <a:ext cx="1656893" cy="1181100"/>
        </a:xfrm>
        <a:prstGeom prst="rect">
          <a:avLst/>
        </a:prstGeom>
      </xdr:spPr>
    </xdr:pic>
    <xdr:clientData/>
  </xdr:twoCellAnchor>
  <xdr:twoCellAnchor editAs="oneCell">
    <xdr:from>
      <xdr:col>8</xdr:col>
      <xdr:colOff>19049</xdr:colOff>
      <xdr:row>16</xdr:row>
      <xdr:rowOff>1228724</xdr:rowOff>
    </xdr:from>
    <xdr:to>
      <xdr:col>8</xdr:col>
      <xdr:colOff>1352550</xdr:colOff>
      <xdr:row>17</xdr:row>
      <xdr:rowOff>1266825</xdr:rowOff>
    </xdr:to>
    <xdr:pic>
      <xdr:nvPicPr>
        <xdr:cNvPr id="80" name="Рисунок 79"/>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563349" y="19234784"/>
          <a:ext cx="1333501" cy="1333501"/>
        </a:xfrm>
        <a:prstGeom prst="rect">
          <a:avLst/>
        </a:prstGeom>
      </xdr:spPr>
    </xdr:pic>
    <xdr:clientData/>
  </xdr:twoCellAnchor>
  <xdr:twoCellAnchor editAs="oneCell">
    <xdr:from>
      <xdr:col>8</xdr:col>
      <xdr:colOff>98269</xdr:colOff>
      <xdr:row>17</xdr:row>
      <xdr:rowOff>1219664</xdr:rowOff>
    </xdr:from>
    <xdr:to>
      <xdr:col>8</xdr:col>
      <xdr:colOff>1507970</xdr:colOff>
      <xdr:row>19</xdr:row>
      <xdr:rowOff>38565</xdr:rowOff>
    </xdr:to>
    <xdr:pic>
      <xdr:nvPicPr>
        <xdr:cNvPr id="81" name="Рисунок 8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1642569" y="20521124"/>
          <a:ext cx="1409701" cy="1409701"/>
        </a:xfrm>
        <a:prstGeom prst="rect">
          <a:avLst/>
        </a:prstGeom>
      </xdr:spPr>
    </xdr:pic>
    <xdr:clientData/>
  </xdr:twoCellAnchor>
  <xdr:twoCellAnchor editAs="oneCell">
    <xdr:from>
      <xdr:col>8</xdr:col>
      <xdr:colOff>51806</xdr:colOff>
      <xdr:row>18</xdr:row>
      <xdr:rowOff>1265662</xdr:rowOff>
    </xdr:from>
    <xdr:to>
      <xdr:col>8</xdr:col>
      <xdr:colOff>1432931</xdr:colOff>
      <xdr:row>20</xdr:row>
      <xdr:rowOff>55988</xdr:rowOff>
    </xdr:to>
    <xdr:pic>
      <xdr:nvPicPr>
        <xdr:cNvPr id="82" name="Рисунок 81"/>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1596106" y="21862522"/>
          <a:ext cx="1381125" cy="1381126"/>
        </a:xfrm>
        <a:prstGeom prst="rect">
          <a:avLst/>
        </a:prstGeom>
      </xdr:spPr>
    </xdr:pic>
    <xdr:clientData/>
  </xdr:twoCellAnchor>
  <xdr:twoCellAnchor editAs="oneCell">
    <xdr:from>
      <xdr:col>8</xdr:col>
      <xdr:colOff>130839</xdr:colOff>
      <xdr:row>20</xdr:row>
      <xdr:rowOff>894095</xdr:rowOff>
    </xdr:from>
    <xdr:to>
      <xdr:col>9</xdr:col>
      <xdr:colOff>35263</xdr:colOff>
      <xdr:row>21</xdr:row>
      <xdr:rowOff>1137796</xdr:rowOff>
    </xdr:to>
    <xdr:pic>
      <xdr:nvPicPr>
        <xdr:cNvPr id="83" name="Рисунок 8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998739" y="24051275"/>
          <a:ext cx="1580824" cy="1539101"/>
        </a:xfrm>
        <a:prstGeom prst="rect">
          <a:avLst/>
        </a:prstGeom>
      </xdr:spPr>
    </xdr:pic>
    <xdr:clientData/>
  </xdr:twoCellAnchor>
  <xdr:twoCellAnchor editAs="oneCell">
    <xdr:from>
      <xdr:col>8</xdr:col>
      <xdr:colOff>86880</xdr:colOff>
      <xdr:row>23</xdr:row>
      <xdr:rowOff>8942</xdr:rowOff>
    </xdr:from>
    <xdr:to>
      <xdr:col>8</xdr:col>
      <xdr:colOff>1657177</xdr:colOff>
      <xdr:row>23</xdr:row>
      <xdr:rowOff>1188541</xdr:rowOff>
    </xdr:to>
    <xdr:pic>
      <xdr:nvPicPr>
        <xdr:cNvPr id="84" name="Рисунок 83"/>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9954780" y="27052322"/>
          <a:ext cx="1570297" cy="1179599"/>
        </a:xfrm>
        <a:prstGeom prst="rect">
          <a:avLst/>
        </a:prstGeom>
      </xdr:spPr>
    </xdr:pic>
    <xdr:clientData/>
  </xdr:twoCellAnchor>
  <xdr:twoCellAnchor editAs="oneCell">
    <xdr:from>
      <xdr:col>8</xdr:col>
      <xdr:colOff>88745</xdr:colOff>
      <xdr:row>23</xdr:row>
      <xdr:rowOff>1173202</xdr:rowOff>
    </xdr:from>
    <xdr:to>
      <xdr:col>8</xdr:col>
      <xdr:colOff>1507970</xdr:colOff>
      <xdr:row>25</xdr:row>
      <xdr:rowOff>1627</xdr:rowOff>
    </xdr:to>
    <xdr:pic>
      <xdr:nvPicPr>
        <xdr:cNvPr id="85" name="Рисунок 84"/>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633045" y="26517322"/>
          <a:ext cx="1419225" cy="1419225"/>
        </a:xfrm>
        <a:prstGeom prst="rect">
          <a:avLst/>
        </a:prstGeom>
      </xdr:spPr>
    </xdr:pic>
    <xdr:clientData/>
  </xdr:twoCellAnchor>
  <xdr:twoCellAnchor editAs="oneCell">
    <xdr:from>
      <xdr:col>8</xdr:col>
      <xdr:colOff>19049</xdr:colOff>
      <xdr:row>24</xdr:row>
      <xdr:rowOff>1219200</xdr:rowOff>
    </xdr:from>
    <xdr:to>
      <xdr:col>8</xdr:col>
      <xdr:colOff>1400174</xdr:colOff>
      <xdr:row>26</xdr:row>
      <xdr:rowOff>9525</xdr:rowOff>
    </xdr:to>
    <xdr:pic>
      <xdr:nvPicPr>
        <xdr:cNvPr id="86" name="Рисунок 85"/>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1563349" y="27858720"/>
          <a:ext cx="1381125" cy="1381125"/>
        </a:xfrm>
        <a:prstGeom prst="rect">
          <a:avLst/>
        </a:prstGeom>
      </xdr:spPr>
    </xdr:pic>
    <xdr:clientData/>
  </xdr:twoCellAnchor>
  <xdr:twoCellAnchor editAs="oneCell">
    <xdr:from>
      <xdr:col>8</xdr:col>
      <xdr:colOff>19049</xdr:colOff>
      <xdr:row>25</xdr:row>
      <xdr:rowOff>1171576</xdr:rowOff>
    </xdr:from>
    <xdr:to>
      <xdr:col>8</xdr:col>
      <xdr:colOff>1457323</xdr:colOff>
      <xdr:row>27</xdr:row>
      <xdr:rowOff>19050</xdr:rowOff>
    </xdr:to>
    <xdr:pic>
      <xdr:nvPicPr>
        <xdr:cNvPr id="87" name="Рисунок 8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563349" y="29106496"/>
          <a:ext cx="1438274" cy="1438274"/>
        </a:xfrm>
        <a:prstGeom prst="rect">
          <a:avLst/>
        </a:prstGeom>
      </xdr:spPr>
    </xdr:pic>
    <xdr:clientData/>
  </xdr:twoCellAnchor>
  <xdr:twoCellAnchor editAs="oneCell">
    <xdr:from>
      <xdr:col>8</xdr:col>
      <xdr:colOff>19049</xdr:colOff>
      <xdr:row>26</xdr:row>
      <xdr:rowOff>1085850</xdr:rowOff>
    </xdr:from>
    <xdr:to>
      <xdr:col>8</xdr:col>
      <xdr:colOff>1552574</xdr:colOff>
      <xdr:row>28</xdr:row>
      <xdr:rowOff>28575</xdr:rowOff>
    </xdr:to>
    <xdr:pic>
      <xdr:nvPicPr>
        <xdr:cNvPr id="88" name="Рисунок 87"/>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1563349" y="30316170"/>
          <a:ext cx="1533525" cy="1533525"/>
        </a:xfrm>
        <a:prstGeom prst="rect">
          <a:avLst/>
        </a:prstGeom>
      </xdr:spPr>
    </xdr:pic>
    <xdr:clientData/>
  </xdr:twoCellAnchor>
  <xdr:twoCellAnchor editAs="oneCell">
    <xdr:from>
      <xdr:col>8</xdr:col>
      <xdr:colOff>38099</xdr:colOff>
      <xdr:row>27</xdr:row>
      <xdr:rowOff>1114424</xdr:rowOff>
    </xdr:from>
    <xdr:to>
      <xdr:col>8</xdr:col>
      <xdr:colOff>1533525</xdr:colOff>
      <xdr:row>29</xdr:row>
      <xdr:rowOff>19050</xdr:rowOff>
    </xdr:to>
    <xdr:pic>
      <xdr:nvPicPr>
        <xdr:cNvPr id="89" name="Рисунок 88"/>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1582399" y="31640144"/>
          <a:ext cx="1495426" cy="1495426"/>
        </a:xfrm>
        <a:prstGeom prst="rect">
          <a:avLst/>
        </a:prstGeom>
      </xdr:spPr>
    </xdr:pic>
    <xdr:clientData/>
  </xdr:twoCellAnchor>
  <xdr:twoCellAnchor editAs="oneCell">
    <xdr:from>
      <xdr:col>8</xdr:col>
      <xdr:colOff>19051</xdr:colOff>
      <xdr:row>29</xdr:row>
      <xdr:rowOff>86662</xdr:rowOff>
    </xdr:from>
    <xdr:to>
      <xdr:col>8</xdr:col>
      <xdr:colOff>1524000</xdr:colOff>
      <xdr:row>29</xdr:row>
      <xdr:rowOff>1219200</xdr:rowOff>
    </xdr:to>
    <xdr:pic>
      <xdr:nvPicPr>
        <xdr:cNvPr id="90" name="Рисунок 89"/>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1563351" y="33203182"/>
          <a:ext cx="1504949" cy="1132538"/>
        </a:xfrm>
        <a:prstGeom prst="rect">
          <a:avLst/>
        </a:prstGeom>
      </xdr:spPr>
    </xdr:pic>
    <xdr:clientData/>
  </xdr:twoCellAnchor>
  <xdr:twoCellAnchor editAs="oneCell">
    <xdr:from>
      <xdr:col>8</xdr:col>
      <xdr:colOff>19049</xdr:colOff>
      <xdr:row>29</xdr:row>
      <xdr:rowOff>1171574</xdr:rowOff>
    </xdr:from>
    <xdr:to>
      <xdr:col>8</xdr:col>
      <xdr:colOff>1495424</xdr:colOff>
      <xdr:row>31</xdr:row>
      <xdr:rowOff>57149</xdr:rowOff>
    </xdr:to>
    <xdr:pic>
      <xdr:nvPicPr>
        <xdr:cNvPr id="91" name="Рисунок 90"/>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563349" y="34288094"/>
          <a:ext cx="1476375" cy="1476375"/>
        </a:xfrm>
        <a:prstGeom prst="rect">
          <a:avLst/>
        </a:prstGeom>
      </xdr:spPr>
    </xdr:pic>
    <xdr:clientData/>
  </xdr:twoCellAnchor>
  <xdr:twoCellAnchor editAs="oneCell">
    <xdr:from>
      <xdr:col>8</xdr:col>
      <xdr:colOff>1</xdr:colOff>
      <xdr:row>31</xdr:row>
      <xdr:rowOff>34847</xdr:rowOff>
    </xdr:from>
    <xdr:to>
      <xdr:col>9</xdr:col>
      <xdr:colOff>76124</xdr:colOff>
      <xdr:row>32</xdr:row>
      <xdr:rowOff>19746</xdr:rowOff>
    </xdr:to>
    <xdr:pic>
      <xdr:nvPicPr>
        <xdr:cNvPr id="92" name="Рисунок 91"/>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544301" y="35742167"/>
          <a:ext cx="1752523" cy="1280299"/>
        </a:xfrm>
        <a:prstGeom prst="rect">
          <a:avLst/>
        </a:prstGeom>
      </xdr:spPr>
    </xdr:pic>
    <xdr:clientData/>
  </xdr:twoCellAnchor>
  <xdr:twoCellAnchor editAs="oneCell">
    <xdr:from>
      <xdr:col>8</xdr:col>
      <xdr:colOff>28575</xdr:colOff>
      <xdr:row>31</xdr:row>
      <xdr:rowOff>1114425</xdr:rowOff>
    </xdr:from>
    <xdr:to>
      <xdr:col>8</xdr:col>
      <xdr:colOff>1533525</xdr:colOff>
      <xdr:row>33</xdr:row>
      <xdr:rowOff>28575</xdr:rowOff>
    </xdr:to>
    <xdr:pic>
      <xdr:nvPicPr>
        <xdr:cNvPr id="93" name="Рисунок 92"/>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1572875" y="36821745"/>
          <a:ext cx="1504950" cy="1504950"/>
        </a:xfrm>
        <a:prstGeom prst="rect">
          <a:avLst/>
        </a:prstGeom>
      </xdr:spPr>
    </xdr:pic>
    <xdr:clientData/>
  </xdr:twoCellAnchor>
  <xdr:twoCellAnchor editAs="oneCell">
    <xdr:from>
      <xdr:col>8</xdr:col>
      <xdr:colOff>19049</xdr:colOff>
      <xdr:row>33</xdr:row>
      <xdr:rowOff>114300</xdr:rowOff>
    </xdr:from>
    <xdr:to>
      <xdr:col>8</xdr:col>
      <xdr:colOff>1637907</xdr:colOff>
      <xdr:row>34</xdr:row>
      <xdr:rowOff>9525</xdr:rowOff>
    </xdr:to>
    <xdr:pic>
      <xdr:nvPicPr>
        <xdr:cNvPr id="94" name="Рисунок 93"/>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1563349" y="38412420"/>
          <a:ext cx="1618858" cy="1190625"/>
        </a:xfrm>
        <a:prstGeom prst="rect">
          <a:avLst/>
        </a:prstGeom>
      </xdr:spPr>
    </xdr:pic>
    <xdr:clientData/>
  </xdr:twoCellAnchor>
  <xdr:twoCellAnchor editAs="oneCell">
    <xdr:from>
      <xdr:col>8</xdr:col>
      <xdr:colOff>28575</xdr:colOff>
      <xdr:row>34</xdr:row>
      <xdr:rowOff>28575</xdr:rowOff>
    </xdr:from>
    <xdr:to>
      <xdr:col>8</xdr:col>
      <xdr:colOff>1648367</xdr:colOff>
      <xdr:row>34</xdr:row>
      <xdr:rowOff>1267986</xdr:rowOff>
    </xdr:to>
    <xdr:pic>
      <xdr:nvPicPr>
        <xdr:cNvPr id="95" name="Рисунок 94"/>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1572875" y="39622095"/>
          <a:ext cx="1619792" cy="1239411"/>
        </a:xfrm>
        <a:prstGeom prst="rect">
          <a:avLst/>
        </a:prstGeom>
      </xdr:spPr>
    </xdr:pic>
    <xdr:clientData/>
  </xdr:twoCellAnchor>
  <xdr:twoCellAnchor editAs="oneCell">
    <xdr:from>
      <xdr:col>7</xdr:col>
      <xdr:colOff>309472</xdr:colOff>
      <xdr:row>20</xdr:row>
      <xdr:rowOff>1129650</xdr:rowOff>
    </xdr:from>
    <xdr:to>
      <xdr:col>8</xdr:col>
      <xdr:colOff>317254</xdr:colOff>
      <xdr:row>21</xdr:row>
      <xdr:rowOff>437655</xdr:rowOff>
    </xdr:to>
    <xdr:pic>
      <xdr:nvPicPr>
        <xdr:cNvPr id="96" name="Рисунок 95"/>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9148672" y="24286830"/>
          <a:ext cx="1036482" cy="603405"/>
        </a:xfrm>
        <a:prstGeom prst="rect">
          <a:avLst/>
        </a:prstGeom>
      </xdr:spPr>
    </xdr:pic>
    <xdr:clientData/>
  </xdr:twoCellAnchor>
  <xdr:twoCellAnchor editAs="oneCell">
    <xdr:from>
      <xdr:col>7</xdr:col>
      <xdr:colOff>462598</xdr:colOff>
      <xdr:row>4</xdr:row>
      <xdr:rowOff>1252825</xdr:rowOff>
    </xdr:from>
    <xdr:to>
      <xdr:col>8</xdr:col>
      <xdr:colOff>228978</xdr:colOff>
      <xdr:row>5</xdr:row>
      <xdr:rowOff>747228</xdr:rowOff>
    </xdr:to>
    <xdr:pic>
      <xdr:nvPicPr>
        <xdr:cNvPr id="97" name="Рисунок 96"/>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9301798" y="3683605"/>
          <a:ext cx="795080" cy="789803"/>
        </a:xfrm>
        <a:prstGeom prst="rect">
          <a:avLst/>
        </a:prstGeom>
      </xdr:spPr>
    </xdr:pic>
    <xdr:clientData/>
  </xdr:twoCellAnchor>
  <xdr:twoCellAnchor editAs="oneCell">
    <xdr:from>
      <xdr:col>6</xdr:col>
      <xdr:colOff>804737</xdr:colOff>
      <xdr:row>22</xdr:row>
      <xdr:rowOff>1244291</xdr:rowOff>
    </xdr:from>
    <xdr:to>
      <xdr:col>8</xdr:col>
      <xdr:colOff>268407</xdr:colOff>
      <xdr:row>23</xdr:row>
      <xdr:rowOff>416117</xdr:rowOff>
    </xdr:to>
    <xdr:pic>
      <xdr:nvPicPr>
        <xdr:cNvPr id="98" name="Рисунок 97"/>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8615237" y="26992271"/>
          <a:ext cx="1521070" cy="467226"/>
        </a:xfrm>
        <a:prstGeom prst="rect">
          <a:avLst/>
        </a:prstGeom>
      </xdr:spPr>
    </xdr:pic>
    <xdr:clientData/>
  </xdr:twoCellAnchor>
  <xdr:twoCellAnchor editAs="oneCell">
    <xdr:from>
      <xdr:col>6</xdr:col>
      <xdr:colOff>1266438</xdr:colOff>
      <xdr:row>28</xdr:row>
      <xdr:rowOff>1221568</xdr:rowOff>
    </xdr:from>
    <xdr:to>
      <xdr:col>8</xdr:col>
      <xdr:colOff>298697</xdr:colOff>
      <xdr:row>29</xdr:row>
      <xdr:rowOff>555656</xdr:rowOff>
    </xdr:to>
    <xdr:pic>
      <xdr:nvPicPr>
        <xdr:cNvPr id="99" name="Рисунок 98"/>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10158978" y="33042688"/>
          <a:ext cx="1325879" cy="6294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740</xdr:row>
      <xdr:rowOff>295275</xdr:rowOff>
    </xdr:from>
    <xdr:ext cx="1209675" cy="1276350"/>
    <xdr:pic>
      <xdr:nvPicPr>
        <xdr:cNvPr id="2" name="Рисунок 2">
          <a:extLst>
            <a:ext uri="{FF2B5EF4-FFF2-40B4-BE49-F238E27FC236}">
              <a16:creationId xmlns:a16="http://schemas.microsoft.com/office/drawing/2014/main" id="{B575B540-7274-43CD-9C69-FC3B7ECD80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8233050"/>
          <a:ext cx="12096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741</xdr:row>
      <xdr:rowOff>295275</xdr:rowOff>
    </xdr:from>
    <xdr:ext cx="1200150" cy="1304925"/>
    <xdr:pic>
      <xdr:nvPicPr>
        <xdr:cNvPr id="3" name="Рисунок 3">
          <a:extLst>
            <a:ext uri="{FF2B5EF4-FFF2-40B4-BE49-F238E27FC236}">
              <a16:creationId xmlns:a16="http://schemas.microsoft.com/office/drawing/2014/main" id="{CF27A2A3-486B-4A4A-A9B4-6F1CC040F5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89995175"/>
          <a:ext cx="120015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742</xdr:row>
      <xdr:rowOff>180975</xdr:rowOff>
    </xdr:from>
    <xdr:ext cx="1171575" cy="1343025"/>
    <xdr:pic>
      <xdr:nvPicPr>
        <xdr:cNvPr id="4" name="Рисунок 4">
          <a:extLst>
            <a:ext uri="{FF2B5EF4-FFF2-40B4-BE49-F238E27FC236}">
              <a16:creationId xmlns:a16="http://schemas.microsoft.com/office/drawing/2014/main" id="{3343A062-6E12-4FB6-9DB4-903D2C80EAA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191843025"/>
          <a:ext cx="11715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28575</xdr:colOff>
      <xdr:row>744</xdr:row>
      <xdr:rowOff>247650</xdr:rowOff>
    </xdr:from>
    <xdr:ext cx="1162050" cy="1352550"/>
    <xdr:pic>
      <xdr:nvPicPr>
        <xdr:cNvPr id="5" name="Рисунок 5">
          <a:extLst>
            <a:ext uri="{FF2B5EF4-FFF2-40B4-BE49-F238E27FC236}">
              <a16:creationId xmlns:a16="http://schemas.microsoft.com/office/drawing/2014/main" id="{D14A0455-244E-4D6E-AA07-0CF907749C4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575" y="195814950"/>
          <a:ext cx="116205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743</xdr:row>
      <xdr:rowOff>257175</xdr:rowOff>
    </xdr:from>
    <xdr:ext cx="1200150" cy="1362075"/>
    <xdr:pic>
      <xdr:nvPicPr>
        <xdr:cNvPr id="6" name="Рисунок 6">
          <a:extLst>
            <a:ext uri="{FF2B5EF4-FFF2-40B4-BE49-F238E27FC236}">
              <a16:creationId xmlns:a16="http://schemas.microsoft.com/office/drawing/2014/main" id="{27267C09-6FFC-4896-B7C4-A9297C5277D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193690875"/>
          <a:ext cx="120015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745</xdr:row>
      <xdr:rowOff>219075</xdr:rowOff>
    </xdr:from>
    <xdr:ext cx="1200150" cy="1438275"/>
    <xdr:pic>
      <xdr:nvPicPr>
        <xdr:cNvPr id="7" name="Рисунок 7">
          <a:extLst>
            <a:ext uri="{FF2B5EF4-FFF2-40B4-BE49-F238E27FC236}">
              <a16:creationId xmlns:a16="http://schemas.microsoft.com/office/drawing/2014/main" id="{34CCA3AF-07C1-4D6C-A73D-2F54DD4AE97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197729475"/>
          <a:ext cx="120015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746</xdr:row>
      <xdr:rowOff>304800</xdr:rowOff>
    </xdr:from>
    <xdr:ext cx="1200150" cy="1381125"/>
    <xdr:pic>
      <xdr:nvPicPr>
        <xdr:cNvPr id="8" name="Рисунок 8">
          <a:extLst>
            <a:ext uri="{FF2B5EF4-FFF2-40B4-BE49-F238E27FC236}">
              <a16:creationId xmlns:a16="http://schemas.microsoft.com/office/drawing/2014/main" id="{4C7891D9-D084-48D1-8B8E-20632D711DF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199920225"/>
          <a:ext cx="12001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747</xdr:row>
      <xdr:rowOff>314325</xdr:rowOff>
    </xdr:from>
    <xdr:ext cx="1209675" cy="1352550"/>
    <xdr:pic>
      <xdr:nvPicPr>
        <xdr:cNvPr id="9" name="Рисунок 9">
          <a:extLst>
            <a:ext uri="{FF2B5EF4-FFF2-40B4-BE49-F238E27FC236}">
              <a16:creationId xmlns:a16="http://schemas.microsoft.com/office/drawing/2014/main" id="{E55A1738-1A2F-4A6A-A6AD-35EB7C9F59D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202091925"/>
          <a:ext cx="12096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748</xdr:row>
      <xdr:rowOff>762000</xdr:rowOff>
    </xdr:from>
    <xdr:ext cx="1217083" cy="1371600"/>
    <xdr:pic>
      <xdr:nvPicPr>
        <xdr:cNvPr id="10" name="Рисунок 10">
          <a:extLst>
            <a:ext uri="{FF2B5EF4-FFF2-40B4-BE49-F238E27FC236}">
              <a16:creationId xmlns:a16="http://schemas.microsoft.com/office/drawing/2014/main" id="{C40FC581-7EDC-4060-92DD-647271B8397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0" y="204758925"/>
          <a:ext cx="1217083"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76200</xdr:colOff>
      <xdr:row>750</xdr:row>
      <xdr:rowOff>57150</xdr:rowOff>
    </xdr:from>
    <xdr:ext cx="1028700" cy="1209675"/>
    <xdr:pic>
      <xdr:nvPicPr>
        <xdr:cNvPr id="11" name="Рисунок 12">
          <a:extLst>
            <a:ext uri="{FF2B5EF4-FFF2-40B4-BE49-F238E27FC236}">
              <a16:creationId xmlns:a16="http://schemas.microsoft.com/office/drawing/2014/main" id="{E298D233-488F-406F-B087-BA7AC773509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6200" y="210283425"/>
          <a:ext cx="102870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751</xdr:row>
      <xdr:rowOff>171450</xdr:rowOff>
    </xdr:from>
    <xdr:ext cx="1133475" cy="1123950"/>
    <xdr:pic>
      <xdr:nvPicPr>
        <xdr:cNvPr id="12" name="Рисунок 13">
          <a:extLst>
            <a:ext uri="{FF2B5EF4-FFF2-40B4-BE49-F238E27FC236}">
              <a16:creationId xmlns:a16="http://schemas.microsoft.com/office/drawing/2014/main" id="{D13938D9-94B3-42F4-A324-29CA8C85BDE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211836000"/>
          <a:ext cx="11334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19050</xdr:colOff>
      <xdr:row>739</xdr:row>
      <xdr:rowOff>285750</xdr:rowOff>
    </xdr:from>
    <xdr:ext cx="1123950" cy="1228725"/>
    <xdr:pic>
      <xdr:nvPicPr>
        <xdr:cNvPr id="13" name="Рисунок 15">
          <a:extLst>
            <a:ext uri="{FF2B5EF4-FFF2-40B4-BE49-F238E27FC236}">
              <a16:creationId xmlns:a16="http://schemas.microsoft.com/office/drawing/2014/main" id="{37638DE1-6774-4760-A100-3BC05B3FF88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9050" y="186451875"/>
          <a:ext cx="112395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752</xdr:row>
      <xdr:rowOff>47625</xdr:rowOff>
    </xdr:from>
    <xdr:ext cx="1217083" cy="1257300"/>
    <xdr:pic>
      <xdr:nvPicPr>
        <xdr:cNvPr id="14" name="Рисунок 16">
          <a:extLst>
            <a:ext uri="{FF2B5EF4-FFF2-40B4-BE49-F238E27FC236}">
              <a16:creationId xmlns:a16="http://schemas.microsoft.com/office/drawing/2014/main" id="{2EA71162-EE67-4903-9D5C-250878CCD8A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0" y="213159975"/>
          <a:ext cx="1217083"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19050</xdr:colOff>
      <xdr:row>749</xdr:row>
      <xdr:rowOff>962025</xdr:rowOff>
    </xdr:from>
    <xdr:ext cx="1190625" cy="1162050"/>
    <xdr:pic>
      <xdr:nvPicPr>
        <xdr:cNvPr id="15" name="Рисунок 17">
          <a:extLst>
            <a:ext uri="{FF2B5EF4-FFF2-40B4-BE49-F238E27FC236}">
              <a16:creationId xmlns:a16="http://schemas.microsoft.com/office/drawing/2014/main" id="{A61E253E-B0B2-4CD7-AE66-9A43933054F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9050" y="208149825"/>
          <a:ext cx="1190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42333</xdr:colOff>
      <xdr:row>2</xdr:row>
      <xdr:rowOff>63500</xdr:rowOff>
    </xdr:from>
    <xdr:to>
      <xdr:col>1</xdr:col>
      <xdr:colOff>821690</xdr:colOff>
      <xdr:row>6</xdr:row>
      <xdr:rowOff>267123</xdr:rowOff>
    </xdr:to>
    <xdr:pic>
      <xdr:nvPicPr>
        <xdr:cNvPr id="16" name="Рисунок 1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2333" y="762000"/>
          <a:ext cx="1996440" cy="108204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6"/>
  <sheetViews>
    <sheetView tabSelected="1" topLeftCell="A256" zoomScaleNormal="100" workbookViewId="0">
      <selection activeCell="I256" sqref="I1:M1048576"/>
    </sheetView>
  </sheetViews>
  <sheetFormatPr defaultRowHeight="12"/>
  <cols>
    <col min="1" max="1" width="5.5" style="1" customWidth="1"/>
    <col min="2" max="2" width="13.6640625" style="1" customWidth="1"/>
    <col min="3" max="3" width="68.1640625" style="88" customWidth="1"/>
    <col min="4" max="4" width="12.33203125" style="88" customWidth="1"/>
    <col min="5" max="5" width="15.1640625" style="103" customWidth="1"/>
    <col min="6" max="6" width="10.5" style="98" customWidth="1"/>
    <col min="7" max="7" width="17.5" style="98" customWidth="1"/>
    <col min="8" max="8" width="15.5" style="88" customWidth="1"/>
    <col min="9" max="9" width="10.5" customWidth="1"/>
    <col min="10" max="10" width="16.1640625" customWidth="1"/>
    <col min="11" max="11" width="18.1640625" customWidth="1"/>
    <col min="12" max="12" width="16" customWidth="1"/>
    <col min="13" max="13" width="25.6640625" customWidth="1"/>
    <col min="14" max="1023" width="10.5" customWidth="1"/>
  </cols>
  <sheetData>
    <row r="1" spans="2:8" s="1" customFormat="1" ht="79.900000000000006" customHeight="1">
      <c r="B1" s="18" t="s">
        <v>169</v>
      </c>
      <c r="C1" s="369" t="s">
        <v>170</v>
      </c>
      <c r="D1" s="370"/>
      <c r="E1" s="370"/>
      <c r="F1" s="370"/>
      <c r="G1" s="370"/>
      <c r="H1" s="370"/>
    </row>
    <row r="2" spans="2:8" s="1" customFormat="1" ht="37.9" customHeight="1">
      <c r="B2" s="2" t="s">
        <v>0</v>
      </c>
      <c r="C2" s="83" t="s">
        <v>1</v>
      </c>
      <c r="D2" s="89" t="s">
        <v>2</v>
      </c>
      <c r="E2" s="101" t="s">
        <v>3</v>
      </c>
      <c r="F2" s="90" t="s">
        <v>394</v>
      </c>
      <c r="G2" s="90" t="s">
        <v>395</v>
      </c>
      <c r="H2" s="83" t="s">
        <v>5</v>
      </c>
    </row>
    <row r="3" spans="2:8" s="1" customFormat="1" ht="37.9" customHeight="1">
      <c r="B3" s="371" t="s">
        <v>308</v>
      </c>
      <c r="C3" s="371"/>
      <c r="D3" s="371"/>
      <c r="E3" s="371"/>
      <c r="F3" s="371"/>
      <c r="G3" s="371"/>
      <c r="H3" s="371"/>
    </row>
    <row r="4" spans="2:8" s="1" customFormat="1" ht="37.9" customHeight="1">
      <c r="B4" s="4"/>
      <c r="C4" s="84" t="s">
        <v>316</v>
      </c>
      <c r="D4" s="84" t="s">
        <v>319</v>
      </c>
      <c r="E4" s="102" t="s">
        <v>320</v>
      </c>
      <c r="F4" s="91">
        <v>0.87119999999999997</v>
      </c>
      <c r="G4" s="91">
        <f>F4*50</f>
        <v>43.56</v>
      </c>
      <c r="H4" s="84" t="s">
        <v>280</v>
      </c>
    </row>
    <row r="5" spans="2:8" s="1" customFormat="1" ht="37.9" customHeight="1">
      <c r="B5" s="4"/>
      <c r="C5" s="84" t="s">
        <v>317</v>
      </c>
      <c r="D5" s="84" t="s">
        <v>319</v>
      </c>
      <c r="E5" s="102" t="s">
        <v>320</v>
      </c>
      <c r="F5" s="91">
        <v>0.98999999999999988</v>
      </c>
      <c r="G5" s="91">
        <f t="shared" ref="G5:G14" si="0">F5*50</f>
        <v>49.499999999999993</v>
      </c>
      <c r="H5" s="84" t="s">
        <v>280</v>
      </c>
    </row>
    <row r="6" spans="2:8" s="1" customFormat="1" ht="37.9" customHeight="1">
      <c r="B6" s="4"/>
      <c r="C6" s="84" t="s">
        <v>318</v>
      </c>
      <c r="D6" s="84" t="s">
        <v>319</v>
      </c>
      <c r="E6" s="102" t="s">
        <v>320</v>
      </c>
      <c r="F6" s="91">
        <v>1.1087999999999998</v>
      </c>
      <c r="G6" s="91">
        <f t="shared" si="0"/>
        <v>55.439999999999991</v>
      </c>
      <c r="H6" s="84" t="s">
        <v>280</v>
      </c>
    </row>
    <row r="7" spans="2:8" s="1" customFormat="1" ht="37.9" customHeight="1">
      <c r="B7" s="4"/>
      <c r="C7" s="84" t="s">
        <v>321</v>
      </c>
      <c r="D7" s="84" t="s">
        <v>319</v>
      </c>
      <c r="E7" s="102" t="s">
        <v>324</v>
      </c>
      <c r="F7" s="91">
        <v>1.5047999999999999</v>
      </c>
      <c r="G7" s="91">
        <f t="shared" si="0"/>
        <v>75.239999999999995</v>
      </c>
      <c r="H7" s="84" t="s">
        <v>280</v>
      </c>
    </row>
    <row r="8" spans="2:8" s="1" customFormat="1" ht="37.9" customHeight="1">
      <c r="B8" s="4"/>
      <c r="C8" s="84" t="s">
        <v>322</v>
      </c>
      <c r="D8" s="84" t="s">
        <v>319</v>
      </c>
      <c r="E8" s="102" t="s">
        <v>324</v>
      </c>
      <c r="F8" s="91">
        <v>1.8479999999999996</v>
      </c>
      <c r="G8" s="91">
        <f t="shared" si="0"/>
        <v>92.399999999999977</v>
      </c>
      <c r="H8" s="84" t="s">
        <v>280</v>
      </c>
    </row>
    <row r="9" spans="2:8" s="1" customFormat="1" ht="37.9" customHeight="1">
      <c r="B9" s="4"/>
      <c r="C9" s="84" t="s">
        <v>323</v>
      </c>
      <c r="D9" s="84" t="s">
        <v>319</v>
      </c>
      <c r="E9" s="102" t="s">
        <v>324</v>
      </c>
      <c r="F9" s="91">
        <v>2.0592000000000001</v>
      </c>
      <c r="G9" s="91">
        <f t="shared" si="0"/>
        <v>102.96000000000001</v>
      </c>
      <c r="H9" s="84" t="s">
        <v>280</v>
      </c>
    </row>
    <row r="10" spans="2:8" s="1" customFormat="1" ht="37.9" customHeight="1">
      <c r="B10" s="4"/>
      <c r="C10" s="84" t="s">
        <v>325</v>
      </c>
      <c r="D10" s="84" t="s">
        <v>319</v>
      </c>
      <c r="E10" s="102" t="s">
        <v>330</v>
      </c>
      <c r="F10" s="91">
        <v>0.87119999999999997</v>
      </c>
      <c r="G10" s="91">
        <f t="shared" si="0"/>
        <v>43.56</v>
      </c>
      <c r="H10" s="84" t="s">
        <v>280</v>
      </c>
    </row>
    <row r="11" spans="2:8" s="1" customFormat="1" ht="37.9" customHeight="1">
      <c r="B11" s="4"/>
      <c r="C11" s="84" t="s">
        <v>326</v>
      </c>
      <c r="D11" s="84" t="s">
        <v>319</v>
      </c>
      <c r="E11" s="102" t="s">
        <v>330</v>
      </c>
      <c r="F11" s="91">
        <v>1.1087999999999998</v>
      </c>
      <c r="G11" s="91">
        <f t="shared" si="0"/>
        <v>55.439999999999991</v>
      </c>
      <c r="H11" s="84" t="s">
        <v>280</v>
      </c>
    </row>
    <row r="12" spans="2:8" s="1" customFormat="1" ht="37.9" customHeight="1">
      <c r="B12" s="4"/>
      <c r="C12" s="84" t="s">
        <v>327</v>
      </c>
      <c r="D12" s="84" t="s">
        <v>319</v>
      </c>
      <c r="E12" s="102" t="s">
        <v>330</v>
      </c>
      <c r="F12" s="91">
        <v>1.4915999999999998</v>
      </c>
      <c r="G12" s="91">
        <f t="shared" si="0"/>
        <v>74.579999999999984</v>
      </c>
      <c r="H12" s="84" t="s">
        <v>280</v>
      </c>
    </row>
    <row r="13" spans="2:8" s="1" customFormat="1" ht="37.9" customHeight="1">
      <c r="B13" s="4"/>
      <c r="C13" s="84" t="s">
        <v>328</v>
      </c>
      <c r="D13" s="84" t="s">
        <v>319</v>
      </c>
      <c r="E13" s="102" t="s">
        <v>330</v>
      </c>
      <c r="F13" s="91">
        <v>1.6632</v>
      </c>
      <c r="G13" s="91">
        <f t="shared" si="0"/>
        <v>83.16</v>
      </c>
      <c r="H13" s="84" t="s">
        <v>280</v>
      </c>
    </row>
    <row r="14" spans="2:8" s="1" customFormat="1" ht="37.9" customHeight="1">
      <c r="B14" s="4"/>
      <c r="C14" s="84" t="s">
        <v>329</v>
      </c>
      <c r="D14" s="84" t="s">
        <v>319</v>
      </c>
      <c r="E14" s="102" t="s">
        <v>330</v>
      </c>
      <c r="F14" s="91">
        <v>1.8479999999999996</v>
      </c>
      <c r="G14" s="91">
        <f t="shared" si="0"/>
        <v>92.399999999999977</v>
      </c>
      <c r="H14" s="84" t="s">
        <v>280</v>
      </c>
    </row>
    <row r="15" spans="2:8" s="1" customFormat="1" ht="37.9" customHeight="1">
      <c r="B15" s="4"/>
      <c r="C15" s="84" t="s">
        <v>331</v>
      </c>
      <c r="D15" s="84" t="s">
        <v>319</v>
      </c>
      <c r="E15" s="102" t="s">
        <v>343</v>
      </c>
      <c r="F15" s="91">
        <v>1.2407999999999999</v>
      </c>
      <c r="G15" s="91">
        <f>F15*25</f>
        <v>31.019999999999996</v>
      </c>
      <c r="H15" s="84" t="s">
        <v>280</v>
      </c>
    </row>
    <row r="16" spans="2:8" s="1" customFormat="1" ht="37.9" customHeight="1">
      <c r="B16" s="4"/>
      <c r="C16" s="84" t="s">
        <v>332</v>
      </c>
      <c r="D16" s="84" t="s">
        <v>319</v>
      </c>
      <c r="E16" s="102" t="s">
        <v>343</v>
      </c>
      <c r="F16" s="91">
        <v>1.5972</v>
      </c>
      <c r="G16" s="91">
        <f t="shared" ref="G16:G18" si="1">F16*25</f>
        <v>39.93</v>
      </c>
      <c r="H16" s="84" t="s">
        <v>280</v>
      </c>
    </row>
    <row r="17" spans="2:8" s="1" customFormat="1" ht="37.9" customHeight="1">
      <c r="B17" s="4"/>
      <c r="C17" s="84" t="s">
        <v>333</v>
      </c>
      <c r="D17" s="84" t="s">
        <v>319</v>
      </c>
      <c r="E17" s="102" t="s">
        <v>343</v>
      </c>
      <c r="F17" s="91">
        <v>1.8479999999999996</v>
      </c>
      <c r="G17" s="91">
        <f t="shared" si="1"/>
        <v>46.199999999999989</v>
      </c>
      <c r="H17" s="84" t="s">
        <v>280</v>
      </c>
    </row>
    <row r="18" spans="2:8" s="1" customFormat="1" ht="37.9" customHeight="1">
      <c r="B18" s="4"/>
      <c r="C18" s="84" t="s">
        <v>334</v>
      </c>
      <c r="D18" s="84" t="s">
        <v>319</v>
      </c>
      <c r="E18" s="102" t="s">
        <v>343</v>
      </c>
      <c r="F18" s="91">
        <v>2.4287999999999998</v>
      </c>
      <c r="G18" s="91">
        <f t="shared" si="1"/>
        <v>60.72</v>
      </c>
      <c r="H18" s="84" t="s">
        <v>280</v>
      </c>
    </row>
    <row r="19" spans="2:8" s="1" customFormat="1" ht="37.9" customHeight="1">
      <c r="B19" s="4"/>
      <c r="C19" s="84" t="s">
        <v>309</v>
      </c>
      <c r="D19" s="84" t="s">
        <v>319</v>
      </c>
      <c r="E19" s="102" t="s">
        <v>344</v>
      </c>
      <c r="F19" s="91">
        <v>10.164</v>
      </c>
      <c r="G19" s="91">
        <f>F19*100</f>
        <v>1016.4</v>
      </c>
      <c r="H19" s="84" t="s">
        <v>280</v>
      </c>
    </row>
    <row r="20" spans="2:8" s="1" customFormat="1" ht="37.9" customHeight="1">
      <c r="B20" s="4"/>
      <c r="C20" s="84" t="s">
        <v>336</v>
      </c>
      <c r="D20" s="84" t="s">
        <v>319</v>
      </c>
      <c r="E20" s="102" t="s">
        <v>335</v>
      </c>
      <c r="F20" s="91">
        <v>2.2439999999999998</v>
      </c>
      <c r="G20" s="91">
        <f>F20*50</f>
        <v>112.19999999999999</v>
      </c>
      <c r="H20" s="84" t="s">
        <v>280</v>
      </c>
    </row>
    <row r="21" spans="2:8" s="1" customFormat="1" ht="37.9" customHeight="1">
      <c r="B21" s="4"/>
      <c r="C21" s="84" t="s">
        <v>337</v>
      </c>
      <c r="D21" s="84" t="s">
        <v>319</v>
      </c>
      <c r="E21" s="102" t="s">
        <v>335</v>
      </c>
      <c r="F21" s="91">
        <v>2.7719999999999998</v>
      </c>
      <c r="G21" s="91">
        <f t="shared" ref="G21:G26" si="2">F21*50</f>
        <v>138.6</v>
      </c>
      <c r="H21" s="84" t="s">
        <v>280</v>
      </c>
    </row>
    <row r="22" spans="2:8" s="1" customFormat="1" ht="37.9" customHeight="1">
      <c r="B22" s="4"/>
      <c r="C22" s="84" t="s">
        <v>340</v>
      </c>
      <c r="D22" s="84" t="s">
        <v>319</v>
      </c>
      <c r="E22" s="102" t="s">
        <v>335</v>
      </c>
      <c r="F22" s="91">
        <v>3.6959999999999993</v>
      </c>
      <c r="G22" s="91">
        <f t="shared" si="2"/>
        <v>184.79999999999995</v>
      </c>
      <c r="H22" s="84" t="s">
        <v>280</v>
      </c>
    </row>
    <row r="23" spans="2:8" s="1" customFormat="1" ht="37.9" customHeight="1">
      <c r="B23" s="4"/>
      <c r="C23" s="84" t="s">
        <v>338</v>
      </c>
      <c r="D23" s="84" t="s">
        <v>319</v>
      </c>
      <c r="E23" s="102" t="s">
        <v>335</v>
      </c>
      <c r="F23" s="91">
        <v>4.5011999999999999</v>
      </c>
      <c r="G23" s="91">
        <f t="shared" si="2"/>
        <v>225.06</v>
      </c>
      <c r="H23" s="84" t="s">
        <v>280</v>
      </c>
    </row>
    <row r="24" spans="2:8" s="1" customFormat="1" ht="37.9" customHeight="1">
      <c r="B24" s="4"/>
      <c r="C24" s="84" t="s">
        <v>339</v>
      </c>
      <c r="D24" s="84" t="s">
        <v>319</v>
      </c>
      <c r="E24" s="102" t="s">
        <v>335</v>
      </c>
      <c r="F24" s="91">
        <v>1.9799999999999998</v>
      </c>
      <c r="G24" s="91">
        <f t="shared" si="2"/>
        <v>98.999999999999986</v>
      </c>
      <c r="H24" s="84" t="s">
        <v>280</v>
      </c>
    </row>
    <row r="25" spans="2:8" s="1" customFormat="1" ht="37.9" customHeight="1">
      <c r="B25" s="4"/>
      <c r="C25" s="84" t="s">
        <v>310</v>
      </c>
      <c r="D25" s="84" t="s">
        <v>319</v>
      </c>
      <c r="E25" s="102">
        <v>50</v>
      </c>
      <c r="F25" s="91">
        <v>4.7519999999999998</v>
      </c>
      <c r="G25" s="91">
        <f t="shared" si="2"/>
        <v>237.6</v>
      </c>
      <c r="H25" s="84" t="s">
        <v>280</v>
      </c>
    </row>
    <row r="26" spans="2:8" s="1" customFormat="1" ht="37.9" customHeight="1">
      <c r="B26" s="4"/>
      <c r="C26" s="84" t="s">
        <v>311</v>
      </c>
      <c r="D26" s="84" t="s">
        <v>319</v>
      </c>
      <c r="E26" s="102" t="s">
        <v>341</v>
      </c>
      <c r="F26" s="91">
        <v>23.76</v>
      </c>
      <c r="G26" s="91">
        <f t="shared" si="2"/>
        <v>1188</v>
      </c>
      <c r="H26" s="84" t="s">
        <v>280</v>
      </c>
    </row>
    <row r="27" spans="2:8" s="1" customFormat="1" ht="37.9" customHeight="1">
      <c r="B27" s="4"/>
      <c r="C27" s="84" t="s">
        <v>312</v>
      </c>
      <c r="D27" s="84" t="s">
        <v>319</v>
      </c>
      <c r="E27" s="102" t="s">
        <v>342</v>
      </c>
      <c r="F27" s="91">
        <v>16.631999999999998</v>
      </c>
      <c r="G27" s="91">
        <f>F27*10</f>
        <v>166.32</v>
      </c>
      <c r="H27" s="84" t="s">
        <v>280</v>
      </c>
    </row>
    <row r="28" spans="2:8" s="1" customFormat="1" ht="49.15" customHeight="1">
      <c r="B28" s="4"/>
      <c r="C28" s="84" t="s">
        <v>313</v>
      </c>
      <c r="D28" s="84" t="s">
        <v>319</v>
      </c>
      <c r="E28" s="102">
        <v>50</v>
      </c>
      <c r="F28" s="91">
        <v>30.36</v>
      </c>
      <c r="G28" s="91">
        <f>F28*50</f>
        <v>1518</v>
      </c>
      <c r="H28" s="84" t="s">
        <v>280</v>
      </c>
    </row>
    <row r="29" spans="2:8" s="1" customFormat="1" ht="49.9" customHeight="1">
      <c r="B29" s="4"/>
      <c r="C29" s="84" t="s">
        <v>314</v>
      </c>
      <c r="D29" s="84" t="s">
        <v>319</v>
      </c>
      <c r="E29" s="102">
        <v>50</v>
      </c>
      <c r="F29" s="91">
        <v>31.679999999999996</v>
      </c>
      <c r="G29" s="91">
        <f t="shared" ref="G29:G30" si="3">F29*50</f>
        <v>1583.9999999999998</v>
      </c>
      <c r="H29" s="84" t="s">
        <v>280</v>
      </c>
    </row>
    <row r="30" spans="2:8" s="1" customFormat="1" ht="37.9" customHeight="1">
      <c r="B30" s="4"/>
      <c r="C30" s="84" t="s">
        <v>315</v>
      </c>
      <c r="D30" s="84" t="s">
        <v>345</v>
      </c>
      <c r="E30" s="102">
        <v>50</v>
      </c>
      <c r="F30" s="91">
        <v>1.1879999999999999</v>
      </c>
      <c r="G30" s="91">
        <f t="shared" si="3"/>
        <v>59.4</v>
      </c>
      <c r="H30" s="84" t="s">
        <v>280</v>
      </c>
    </row>
    <row r="31" spans="2:8" s="1" customFormat="1" ht="37.9" customHeight="1">
      <c r="B31" s="371" t="s">
        <v>239</v>
      </c>
      <c r="C31" s="371"/>
      <c r="D31" s="371"/>
      <c r="E31" s="371"/>
      <c r="F31" s="371"/>
      <c r="G31" s="371"/>
      <c r="H31" s="371"/>
    </row>
    <row r="32" spans="2:8" s="1" customFormat="1" ht="33" customHeight="1">
      <c r="B32" s="4"/>
      <c r="C32" s="84" t="s">
        <v>241</v>
      </c>
      <c r="D32" s="85" t="s">
        <v>8</v>
      </c>
      <c r="E32" s="97">
        <v>110</v>
      </c>
      <c r="F32" s="92">
        <v>33.33</v>
      </c>
      <c r="G32" s="92" t="s">
        <v>421</v>
      </c>
      <c r="H32" s="105" t="s">
        <v>9</v>
      </c>
    </row>
    <row r="33" spans="2:8" s="1" customFormat="1" ht="33" customHeight="1">
      <c r="B33" s="4"/>
      <c r="C33" s="84" t="s">
        <v>240</v>
      </c>
      <c r="D33" s="85" t="s">
        <v>8</v>
      </c>
      <c r="E33" s="97">
        <v>55</v>
      </c>
      <c r="F33" s="92">
        <v>50.16</v>
      </c>
      <c r="G33" s="92" t="s">
        <v>421</v>
      </c>
      <c r="H33" s="105" t="s">
        <v>9</v>
      </c>
    </row>
    <row r="34" spans="2:8" s="1" customFormat="1" ht="33" customHeight="1">
      <c r="B34" s="4"/>
      <c r="C34" s="84" t="s">
        <v>242</v>
      </c>
      <c r="D34" s="85" t="s">
        <v>8</v>
      </c>
      <c r="E34" s="97">
        <v>55</v>
      </c>
      <c r="F34" s="92">
        <v>66.594000000000008</v>
      </c>
      <c r="G34" s="92" t="s">
        <v>421</v>
      </c>
      <c r="H34" s="105" t="s">
        <v>9</v>
      </c>
    </row>
    <row r="35" spans="2:8" s="1" customFormat="1" ht="33" customHeight="1">
      <c r="B35" s="4"/>
      <c r="C35" s="84" t="s">
        <v>249</v>
      </c>
      <c r="D35" s="85" t="s">
        <v>8</v>
      </c>
      <c r="E35" s="97">
        <v>400</v>
      </c>
      <c r="F35" s="92">
        <v>15.576000000000001</v>
      </c>
      <c r="G35" s="92" t="s">
        <v>421</v>
      </c>
      <c r="H35" s="105" t="s">
        <v>9</v>
      </c>
    </row>
    <row r="36" spans="2:8" s="1" customFormat="1" ht="33" customHeight="1">
      <c r="B36" s="4"/>
      <c r="C36" s="84" t="s">
        <v>250</v>
      </c>
      <c r="D36" s="85" t="s">
        <v>8</v>
      </c>
      <c r="E36" s="97">
        <v>500</v>
      </c>
      <c r="F36" s="92">
        <v>19.470000000000002</v>
      </c>
      <c r="G36" s="92" t="s">
        <v>421</v>
      </c>
      <c r="H36" s="105" t="s">
        <v>9</v>
      </c>
    </row>
    <row r="37" spans="2:8" s="1" customFormat="1" ht="33" customHeight="1">
      <c r="B37" s="4"/>
      <c r="C37" s="85" t="s">
        <v>243</v>
      </c>
      <c r="D37" s="85" t="s">
        <v>8</v>
      </c>
      <c r="E37" s="97">
        <v>400</v>
      </c>
      <c r="F37" s="92">
        <v>14.453999999999999</v>
      </c>
      <c r="G37" s="92" t="s">
        <v>421</v>
      </c>
      <c r="H37" s="105" t="s">
        <v>9</v>
      </c>
    </row>
    <row r="38" spans="2:8" s="1" customFormat="1" ht="33" customHeight="1">
      <c r="B38" s="82"/>
      <c r="C38" s="85" t="s">
        <v>244</v>
      </c>
      <c r="D38" s="85" t="s">
        <v>8</v>
      </c>
      <c r="E38" s="97">
        <v>90</v>
      </c>
      <c r="F38" s="92">
        <v>47.057999999999993</v>
      </c>
      <c r="G38" s="92" t="s">
        <v>421</v>
      </c>
      <c r="H38" s="105" t="s">
        <v>9</v>
      </c>
    </row>
    <row r="39" spans="2:8" ht="13.15" customHeight="1">
      <c r="B39" s="372" t="s">
        <v>6</v>
      </c>
      <c r="C39" s="372"/>
      <c r="D39" s="372"/>
      <c r="E39" s="372"/>
      <c r="F39" s="372"/>
      <c r="G39" s="372"/>
      <c r="H39" s="372"/>
    </row>
    <row r="40" spans="2:8" ht="37.9" customHeight="1">
      <c r="B40" s="3"/>
      <c r="C40" s="84" t="s">
        <v>7</v>
      </c>
      <c r="D40" s="85" t="s">
        <v>8</v>
      </c>
      <c r="E40" s="93">
        <v>110</v>
      </c>
      <c r="F40" s="367">
        <v>14.95</v>
      </c>
      <c r="G40" s="91">
        <f>F40*110</f>
        <v>1644.5</v>
      </c>
      <c r="H40" s="85" t="s">
        <v>2044</v>
      </c>
    </row>
    <row r="41" spans="2:8" ht="33" customHeight="1">
      <c r="B41" s="3"/>
      <c r="C41" s="84" t="s">
        <v>10</v>
      </c>
      <c r="D41" s="85" t="s">
        <v>8</v>
      </c>
      <c r="E41" s="93">
        <v>120</v>
      </c>
      <c r="F41" s="367">
        <v>14.95</v>
      </c>
      <c r="G41" s="91">
        <f>F41*120</f>
        <v>1794</v>
      </c>
      <c r="H41" s="85" t="s">
        <v>2044</v>
      </c>
    </row>
    <row r="42" spans="2:8" ht="33" customHeight="1">
      <c r="B42" s="3"/>
      <c r="C42" s="84" t="s">
        <v>11</v>
      </c>
      <c r="D42" s="85" t="s">
        <v>8</v>
      </c>
      <c r="E42" s="93">
        <v>130</v>
      </c>
      <c r="F42" s="367">
        <v>14.95</v>
      </c>
      <c r="G42" s="91">
        <f>F42*130</f>
        <v>1943.5</v>
      </c>
      <c r="H42" s="85" t="s">
        <v>2044</v>
      </c>
    </row>
    <row r="43" spans="2:8" ht="13.15" customHeight="1">
      <c r="B43" s="372" t="s">
        <v>12</v>
      </c>
      <c r="C43" s="372"/>
      <c r="D43" s="372"/>
      <c r="E43" s="372"/>
      <c r="F43" s="372"/>
      <c r="G43" s="372"/>
      <c r="H43" s="372"/>
    </row>
    <row r="44" spans="2:8" ht="49.9" customHeight="1">
      <c r="B44" s="3" t="s">
        <v>13</v>
      </c>
      <c r="C44" s="84" t="s">
        <v>14</v>
      </c>
      <c r="D44" s="85" t="s">
        <v>8</v>
      </c>
      <c r="E44" s="93">
        <v>100</v>
      </c>
      <c r="F44" s="94">
        <v>33.659999999999997</v>
      </c>
      <c r="G44" s="91">
        <f>F44*100</f>
        <v>3365.9999999999995</v>
      </c>
      <c r="H44" s="85" t="s">
        <v>280</v>
      </c>
    </row>
    <row r="45" spans="2:8" ht="51" customHeight="1">
      <c r="B45" s="3" t="s">
        <v>15</v>
      </c>
      <c r="C45" s="84" t="s">
        <v>16</v>
      </c>
      <c r="D45" s="85" t="s">
        <v>8</v>
      </c>
      <c r="E45" s="93">
        <v>100</v>
      </c>
      <c r="F45" s="94">
        <v>19.8</v>
      </c>
      <c r="G45" s="91">
        <f t="shared" ref="G45:G47" si="4">F45*100</f>
        <v>1980</v>
      </c>
      <c r="H45" s="85" t="s">
        <v>280</v>
      </c>
    </row>
    <row r="46" spans="2:8" ht="49.15" customHeight="1">
      <c r="B46" s="3" t="s">
        <v>17</v>
      </c>
      <c r="C46" s="84" t="s">
        <v>18</v>
      </c>
      <c r="D46" s="85" t="s">
        <v>8</v>
      </c>
      <c r="E46" s="93">
        <v>100</v>
      </c>
      <c r="F46" s="94">
        <v>41.58</v>
      </c>
      <c r="G46" s="91">
        <f t="shared" si="4"/>
        <v>4158</v>
      </c>
      <c r="H46" s="85" t="s">
        <v>280</v>
      </c>
    </row>
    <row r="47" spans="2:8" ht="49.9" customHeight="1">
      <c r="B47" s="3" t="s">
        <v>19</v>
      </c>
      <c r="C47" s="84" t="s">
        <v>20</v>
      </c>
      <c r="D47" s="85" t="s">
        <v>8</v>
      </c>
      <c r="E47" s="93">
        <v>100</v>
      </c>
      <c r="F47" s="94">
        <v>41.58</v>
      </c>
      <c r="G47" s="91">
        <f t="shared" si="4"/>
        <v>4158</v>
      </c>
      <c r="H47" s="85" t="s">
        <v>280</v>
      </c>
    </row>
    <row r="48" spans="2:8" ht="14.1" customHeight="1">
      <c r="B48" s="372" t="s">
        <v>440</v>
      </c>
      <c r="C48" s="372"/>
      <c r="D48" s="372"/>
      <c r="E48" s="372"/>
      <c r="F48" s="372"/>
      <c r="G48" s="372"/>
      <c r="H48" s="372"/>
    </row>
    <row r="49" spans="2:8" ht="15" customHeight="1">
      <c r="B49" s="3"/>
      <c r="C49" s="19" t="s">
        <v>441</v>
      </c>
      <c r="D49" s="85" t="s">
        <v>8</v>
      </c>
      <c r="E49" s="104">
        <v>10</v>
      </c>
      <c r="F49" s="94">
        <v>469.315</v>
      </c>
      <c r="G49" s="91"/>
      <c r="H49" s="85" t="s">
        <v>280</v>
      </c>
    </row>
    <row r="50" spans="2:8" ht="15" customHeight="1">
      <c r="B50" s="3"/>
      <c r="C50" s="19" t="s">
        <v>442</v>
      </c>
      <c r="D50" s="85" t="s">
        <v>8</v>
      </c>
      <c r="E50" s="104">
        <v>10</v>
      </c>
      <c r="F50" s="94">
        <v>746.34999999999991</v>
      </c>
      <c r="G50" s="91"/>
      <c r="H50" s="85" t="s">
        <v>280</v>
      </c>
    </row>
    <row r="51" spans="2:8" ht="15" customHeight="1">
      <c r="B51" s="3"/>
      <c r="C51" s="19" t="s">
        <v>443</v>
      </c>
      <c r="D51" s="85" t="s">
        <v>8</v>
      </c>
      <c r="E51" s="104">
        <v>4</v>
      </c>
      <c r="F51" s="94">
        <v>1224.5199999999998</v>
      </c>
      <c r="G51" s="91"/>
      <c r="H51" s="85" t="s">
        <v>280</v>
      </c>
    </row>
    <row r="52" spans="2:8" ht="15" customHeight="1">
      <c r="B52" s="3"/>
      <c r="C52" s="19" t="s">
        <v>444</v>
      </c>
      <c r="D52" s="85" t="s">
        <v>8</v>
      </c>
      <c r="E52" s="104">
        <v>10</v>
      </c>
      <c r="F52" s="94">
        <v>492.08499999999992</v>
      </c>
      <c r="G52" s="91"/>
      <c r="H52" s="85" t="s">
        <v>280</v>
      </c>
    </row>
    <row r="53" spans="2:8" ht="15" customHeight="1">
      <c r="B53" s="3"/>
      <c r="C53" s="19" t="s">
        <v>445</v>
      </c>
      <c r="D53" s="85" t="s">
        <v>8</v>
      </c>
      <c r="E53" s="104">
        <v>15</v>
      </c>
      <c r="F53" s="94">
        <v>223.90499999999997</v>
      </c>
      <c r="G53" s="91"/>
      <c r="H53" s="85" t="s">
        <v>280</v>
      </c>
    </row>
    <row r="54" spans="2:8" ht="15" customHeight="1">
      <c r="B54" s="3"/>
      <c r="C54" s="19" t="s">
        <v>446</v>
      </c>
      <c r="D54" s="85" t="s">
        <v>8</v>
      </c>
      <c r="E54" s="104">
        <v>10</v>
      </c>
      <c r="F54" s="94">
        <v>724.84499999999991</v>
      </c>
      <c r="G54" s="91"/>
      <c r="H54" s="85" t="s">
        <v>280</v>
      </c>
    </row>
    <row r="55" spans="2:8" ht="15" customHeight="1">
      <c r="B55" s="3"/>
      <c r="C55" s="19" t="s">
        <v>447</v>
      </c>
      <c r="D55" s="85" t="s">
        <v>8</v>
      </c>
      <c r="E55" s="104">
        <v>10</v>
      </c>
      <c r="F55" s="94">
        <v>656.53499999999997</v>
      </c>
      <c r="G55" s="91"/>
      <c r="H55" s="85" t="s">
        <v>280</v>
      </c>
    </row>
    <row r="56" spans="2:8" ht="15" customHeight="1">
      <c r="B56" s="3"/>
      <c r="C56" s="19" t="s">
        <v>448</v>
      </c>
      <c r="D56" s="85" t="s">
        <v>8</v>
      </c>
      <c r="E56" s="104">
        <v>10</v>
      </c>
      <c r="F56" s="94">
        <v>347.875</v>
      </c>
      <c r="G56" s="91"/>
      <c r="H56" s="85" t="s">
        <v>280</v>
      </c>
    </row>
    <row r="57" spans="2:8" ht="15" customHeight="1">
      <c r="B57" s="3"/>
      <c r="C57" s="19" t="s">
        <v>449</v>
      </c>
      <c r="D57" s="85" t="s">
        <v>8</v>
      </c>
      <c r="E57" s="104">
        <v>4</v>
      </c>
      <c r="F57" s="94">
        <v>809.59999999999991</v>
      </c>
      <c r="G57" s="91"/>
      <c r="H57" s="85" t="s">
        <v>280</v>
      </c>
    </row>
    <row r="58" spans="2:8" ht="15" customHeight="1">
      <c r="B58" s="3"/>
      <c r="C58" s="19" t="s">
        <v>450</v>
      </c>
      <c r="D58" s="85" t="s">
        <v>8</v>
      </c>
      <c r="E58" s="104">
        <v>4</v>
      </c>
      <c r="F58" s="94">
        <v>1149.885</v>
      </c>
      <c r="G58" s="91"/>
      <c r="H58" s="85" t="s">
        <v>280</v>
      </c>
    </row>
    <row r="59" spans="2:8" ht="15" customHeight="1">
      <c r="B59" s="3"/>
      <c r="C59" s="19" t="s">
        <v>451</v>
      </c>
      <c r="D59" s="85" t="s">
        <v>8</v>
      </c>
      <c r="E59" s="104">
        <v>12</v>
      </c>
      <c r="F59" s="94">
        <v>287.15499999999997</v>
      </c>
      <c r="G59" s="91"/>
      <c r="H59" s="85" t="s">
        <v>280</v>
      </c>
    </row>
    <row r="60" spans="2:8" ht="15" customHeight="1">
      <c r="B60" s="3"/>
      <c r="C60" s="19" t="s">
        <v>452</v>
      </c>
      <c r="D60" s="85" t="s">
        <v>8</v>
      </c>
      <c r="E60" s="104">
        <v>4</v>
      </c>
      <c r="F60" s="94">
        <v>985.43499999999995</v>
      </c>
      <c r="G60" s="91"/>
      <c r="H60" s="85" t="s">
        <v>280</v>
      </c>
    </row>
    <row r="61" spans="2:8" ht="15" customHeight="1">
      <c r="B61" s="3"/>
      <c r="C61" s="19" t="s">
        <v>453</v>
      </c>
      <c r="D61" s="85" t="s">
        <v>8</v>
      </c>
      <c r="E61" s="104">
        <v>12</v>
      </c>
      <c r="F61" s="94">
        <v>298.54000000000002</v>
      </c>
      <c r="G61" s="91"/>
      <c r="H61" s="85" t="s">
        <v>280</v>
      </c>
    </row>
    <row r="62" spans="2:8" ht="15" customHeight="1">
      <c r="B62" s="3"/>
      <c r="C62" s="19" t="s">
        <v>454</v>
      </c>
      <c r="D62" s="85" t="s">
        <v>8</v>
      </c>
      <c r="E62" s="104">
        <v>4</v>
      </c>
      <c r="F62" s="94">
        <v>536.3599999999999</v>
      </c>
      <c r="G62" s="91"/>
      <c r="H62" s="85" t="s">
        <v>280</v>
      </c>
    </row>
    <row r="63" spans="2:8" ht="15" customHeight="1">
      <c r="B63" s="3"/>
      <c r="C63" s="19" t="s">
        <v>455</v>
      </c>
      <c r="D63" s="85" t="s">
        <v>8</v>
      </c>
      <c r="E63" s="104" t="s">
        <v>469</v>
      </c>
      <c r="F63" s="94">
        <v>251.73499999999999</v>
      </c>
      <c r="G63" s="91"/>
      <c r="H63" s="85" t="s">
        <v>280</v>
      </c>
    </row>
    <row r="64" spans="2:8" ht="15" customHeight="1">
      <c r="B64" s="3"/>
      <c r="C64" s="19" t="s">
        <v>456</v>
      </c>
      <c r="D64" s="85" t="s">
        <v>8</v>
      </c>
      <c r="E64" s="104" t="s">
        <v>469</v>
      </c>
      <c r="F64" s="94">
        <v>328.9</v>
      </c>
      <c r="G64" s="91"/>
      <c r="H64" s="85" t="s">
        <v>280</v>
      </c>
    </row>
    <row r="65" spans="2:8" ht="15" customHeight="1">
      <c r="B65" s="3"/>
      <c r="C65" s="19" t="s">
        <v>457</v>
      </c>
      <c r="D65" s="85" t="s">
        <v>8</v>
      </c>
      <c r="E65" s="104" t="s">
        <v>469</v>
      </c>
      <c r="F65" s="94">
        <v>412.39</v>
      </c>
      <c r="G65" s="91"/>
      <c r="H65" s="85" t="s">
        <v>280</v>
      </c>
    </row>
    <row r="66" spans="2:8" ht="15" customHeight="1">
      <c r="B66" s="3"/>
      <c r="C66" s="19" t="s">
        <v>458</v>
      </c>
      <c r="D66" s="85" t="s">
        <v>8</v>
      </c>
      <c r="E66" s="104" t="s">
        <v>469</v>
      </c>
      <c r="F66" s="94">
        <v>609.73</v>
      </c>
      <c r="G66" s="91"/>
      <c r="H66" s="85" t="s">
        <v>280</v>
      </c>
    </row>
    <row r="67" spans="2:8" ht="15" customHeight="1">
      <c r="B67" s="3"/>
      <c r="C67" s="19" t="s">
        <v>459</v>
      </c>
      <c r="D67" s="85" t="s">
        <v>8</v>
      </c>
      <c r="E67" s="104" t="s">
        <v>470</v>
      </c>
      <c r="F67" s="94">
        <v>179.62999999999997</v>
      </c>
      <c r="G67" s="91"/>
      <c r="H67" s="85" t="s">
        <v>280</v>
      </c>
    </row>
    <row r="68" spans="2:8" ht="15" customHeight="1">
      <c r="B68" s="3"/>
      <c r="C68" s="19" t="s">
        <v>460</v>
      </c>
      <c r="D68" s="85" t="s">
        <v>8</v>
      </c>
      <c r="E68" s="104" t="s">
        <v>470</v>
      </c>
      <c r="F68" s="94">
        <v>733.69999999999993</v>
      </c>
      <c r="G68" s="91"/>
      <c r="H68" s="85" t="s">
        <v>280</v>
      </c>
    </row>
    <row r="69" spans="2:8" ht="15" customHeight="1">
      <c r="B69" s="3"/>
      <c r="C69" s="19" t="s">
        <v>461</v>
      </c>
      <c r="D69" s="85" t="s">
        <v>8</v>
      </c>
      <c r="E69" s="104" t="s">
        <v>470</v>
      </c>
      <c r="F69" s="94">
        <v>363.05499999999995</v>
      </c>
      <c r="G69" s="91"/>
      <c r="H69" s="85" t="s">
        <v>280</v>
      </c>
    </row>
    <row r="70" spans="2:8" ht="15" customHeight="1">
      <c r="B70" s="3"/>
      <c r="C70" s="19" t="s">
        <v>462</v>
      </c>
      <c r="D70" s="85" t="s">
        <v>8</v>
      </c>
      <c r="E70" s="104" t="s">
        <v>470</v>
      </c>
      <c r="F70" s="94">
        <v>1698.8949999999998</v>
      </c>
      <c r="G70" s="91"/>
      <c r="H70" s="85" t="s">
        <v>280</v>
      </c>
    </row>
    <row r="71" spans="2:8" ht="15" customHeight="1">
      <c r="B71" s="3"/>
      <c r="C71" s="19" t="s">
        <v>463</v>
      </c>
      <c r="D71" s="85" t="s">
        <v>8</v>
      </c>
      <c r="E71" s="104" t="s">
        <v>470</v>
      </c>
      <c r="F71" s="94">
        <v>113.85</v>
      </c>
      <c r="G71" s="91"/>
      <c r="H71" s="85" t="s">
        <v>280</v>
      </c>
    </row>
    <row r="72" spans="2:8" ht="15" customHeight="1">
      <c r="B72" s="3"/>
      <c r="C72" s="19" t="s">
        <v>464</v>
      </c>
      <c r="D72" s="85" t="s">
        <v>8</v>
      </c>
      <c r="E72" s="104" t="s">
        <v>470</v>
      </c>
      <c r="F72" s="94">
        <v>451.60499999999996</v>
      </c>
      <c r="G72" s="91"/>
      <c r="H72" s="85" t="s">
        <v>280</v>
      </c>
    </row>
    <row r="73" spans="2:8" ht="15" customHeight="1">
      <c r="B73" s="3"/>
      <c r="C73" s="19" t="s">
        <v>465</v>
      </c>
      <c r="D73" s="85" t="s">
        <v>8</v>
      </c>
      <c r="E73" s="104" t="s">
        <v>470</v>
      </c>
      <c r="F73" s="94">
        <v>154.32999999999998</v>
      </c>
      <c r="G73" s="91"/>
      <c r="H73" s="85" t="s">
        <v>280</v>
      </c>
    </row>
    <row r="74" spans="2:8" ht="15" customHeight="1">
      <c r="B74" s="3"/>
      <c r="C74" s="19" t="s">
        <v>466</v>
      </c>
      <c r="D74" s="85" t="s">
        <v>8</v>
      </c>
      <c r="E74" s="104" t="s">
        <v>470</v>
      </c>
      <c r="F74" s="94">
        <v>695.75</v>
      </c>
      <c r="G74" s="91"/>
      <c r="H74" s="85" t="s">
        <v>280</v>
      </c>
    </row>
    <row r="75" spans="2:8" ht="15" customHeight="1">
      <c r="B75" s="3"/>
      <c r="C75" s="19" t="s">
        <v>467</v>
      </c>
      <c r="D75" s="85" t="s">
        <v>8</v>
      </c>
      <c r="E75" s="104">
        <v>12</v>
      </c>
      <c r="F75" s="94">
        <v>126.49999999999999</v>
      </c>
      <c r="G75" s="91"/>
      <c r="H75" s="85" t="s">
        <v>280</v>
      </c>
    </row>
    <row r="76" spans="2:8" ht="15" customHeight="1">
      <c r="B76" s="3"/>
      <c r="C76" s="19" t="s">
        <v>468</v>
      </c>
      <c r="D76" s="85" t="s">
        <v>8</v>
      </c>
      <c r="E76" s="104">
        <v>15</v>
      </c>
      <c r="F76" s="94">
        <v>120.175</v>
      </c>
      <c r="G76" s="91"/>
      <c r="H76" s="85" t="s">
        <v>280</v>
      </c>
    </row>
    <row r="77" spans="2:8" ht="13.15" customHeight="1">
      <c r="B77" s="372" t="s">
        <v>21</v>
      </c>
      <c r="C77" s="372"/>
      <c r="D77" s="372"/>
      <c r="E77" s="372"/>
      <c r="F77" s="372"/>
      <c r="G77" s="372"/>
      <c r="H77" s="372"/>
    </row>
    <row r="78" spans="2:8" ht="37.15" customHeight="1">
      <c r="B78" s="3"/>
      <c r="C78" s="84" t="s">
        <v>22</v>
      </c>
      <c r="D78" s="85" t="s">
        <v>8</v>
      </c>
      <c r="E78" s="95" t="s">
        <v>397</v>
      </c>
      <c r="F78" s="94">
        <v>1.1879999999999999</v>
      </c>
      <c r="G78" s="91">
        <f>F78*100</f>
        <v>118.8</v>
      </c>
      <c r="H78" s="85" t="s">
        <v>280</v>
      </c>
    </row>
    <row r="79" spans="2:8" ht="38.450000000000003" customHeight="1">
      <c r="B79" s="3" t="s">
        <v>23</v>
      </c>
      <c r="C79" s="84" t="s">
        <v>24</v>
      </c>
      <c r="D79" s="85" t="s">
        <v>8</v>
      </c>
      <c r="E79" s="95" t="s">
        <v>397</v>
      </c>
      <c r="F79" s="94">
        <v>4.1844000000000001</v>
      </c>
      <c r="G79" s="91">
        <f t="shared" ref="G79:G80" si="5">F79*100</f>
        <v>418.44</v>
      </c>
      <c r="H79" s="84" t="s">
        <v>280</v>
      </c>
    </row>
    <row r="80" spans="2:8" ht="36.6" customHeight="1">
      <c r="B80" s="3"/>
      <c r="C80" s="84" t="s">
        <v>25</v>
      </c>
      <c r="D80" s="85" t="s">
        <v>8</v>
      </c>
      <c r="E80" s="95" t="s">
        <v>406</v>
      </c>
      <c r="F80" s="94">
        <v>3.0623999999999993</v>
      </c>
      <c r="G80" s="91">
        <f t="shared" si="5"/>
        <v>306.23999999999995</v>
      </c>
      <c r="H80" s="84" t="s">
        <v>280</v>
      </c>
    </row>
    <row r="81" spans="2:8" ht="13.15" customHeight="1">
      <c r="B81" s="372" t="s">
        <v>26</v>
      </c>
      <c r="C81" s="372"/>
      <c r="D81" s="372"/>
      <c r="E81" s="372"/>
      <c r="F81" s="372"/>
      <c r="G81" s="372"/>
      <c r="H81" s="372"/>
    </row>
    <row r="82" spans="2:8" ht="33" customHeight="1">
      <c r="B82" s="3"/>
      <c r="C82" s="84" t="s">
        <v>27</v>
      </c>
      <c r="D82" s="85" t="s">
        <v>8</v>
      </c>
      <c r="E82" s="95" t="s">
        <v>396</v>
      </c>
      <c r="F82" s="94">
        <v>6.9300000000000006</v>
      </c>
      <c r="G82" s="91">
        <f>F82*100</f>
        <v>693.00000000000011</v>
      </c>
      <c r="H82" s="85" t="s">
        <v>280</v>
      </c>
    </row>
    <row r="83" spans="2:8" ht="35.450000000000003" customHeight="1">
      <c r="B83" s="3"/>
      <c r="C83" s="84" t="s">
        <v>28</v>
      </c>
      <c r="D83" s="85"/>
      <c r="E83" s="95" t="s">
        <v>279</v>
      </c>
      <c r="F83" s="94">
        <v>3.762</v>
      </c>
      <c r="G83" s="91">
        <f t="shared" ref="G83:G134" si="6">F83*100</f>
        <v>376.2</v>
      </c>
      <c r="H83" s="85" t="s">
        <v>280</v>
      </c>
    </row>
    <row r="84" spans="2:8" ht="32.450000000000003" customHeight="1">
      <c r="B84" s="3"/>
      <c r="C84" s="84" t="s">
        <v>29</v>
      </c>
      <c r="D84" s="85" t="s">
        <v>8</v>
      </c>
      <c r="E84" s="95" t="s">
        <v>279</v>
      </c>
      <c r="F84" s="94">
        <v>3.762</v>
      </c>
      <c r="G84" s="91">
        <f t="shared" si="6"/>
        <v>376.2</v>
      </c>
      <c r="H84" s="85" t="s">
        <v>280</v>
      </c>
    </row>
    <row r="85" spans="2:8" ht="31.5" customHeight="1">
      <c r="B85" s="3"/>
      <c r="C85" s="84" t="s">
        <v>30</v>
      </c>
      <c r="D85" s="85" t="s">
        <v>8</v>
      </c>
      <c r="E85" s="95" t="s">
        <v>279</v>
      </c>
      <c r="F85" s="94">
        <v>7.0619999999999994</v>
      </c>
      <c r="G85" s="91">
        <f t="shared" si="6"/>
        <v>706.19999999999993</v>
      </c>
      <c r="H85" s="85" t="s">
        <v>280</v>
      </c>
    </row>
    <row r="86" spans="2:8" ht="35.450000000000003" customHeight="1">
      <c r="B86" s="3"/>
      <c r="C86" s="84" t="s">
        <v>31</v>
      </c>
      <c r="D86" s="85" t="s">
        <v>8</v>
      </c>
      <c r="E86" s="95" t="s">
        <v>279</v>
      </c>
      <c r="F86" s="94">
        <v>3.762</v>
      </c>
      <c r="G86" s="91">
        <f t="shared" si="6"/>
        <v>376.2</v>
      </c>
      <c r="H86" s="85" t="s">
        <v>280</v>
      </c>
    </row>
    <row r="87" spans="2:8" ht="37.9" customHeight="1">
      <c r="B87" s="3"/>
      <c r="C87" s="84" t="s">
        <v>32</v>
      </c>
      <c r="D87" s="85" t="s">
        <v>8</v>
      </c>
      <c r="E87" s="95" t="s">
        <v>279</v>
      </c>
      <c r="F87" s="94">
        <v>7.0619999999999994</v>
      </c>
      <c r="G87" s="91">
        <f t="shared" si="6"/>
        <v>706.19999999999993</v>
      </c>
      <c r="H87" s="85" t="s">
        <v>280</v>
      </c>
    </row>
    <row r="88" spans="2:8" ht="13.15" customHeight="1">
      <c r="B88" s="372" t="s">
        <v>33</v>
      </c>
      <c r="C88" s="372"/>
      <c r="D88" s="372"/>
      <c r="E88" s="372"/>
      <c r="F88" s="372"/>
      <c r="G88" s="372"/>
      <c r="H88" s="372"/>
    </row>
    <row r="89" spans="2:8" ht="33" customHeight="1">
      <c r="B89" s="3"/>
      <c r="C89" s="84" t="s">
        <v>34</v>
      </c>
      <c r="D89" s="85"/>
      <c r="E89" s="95" t="s">
        <v>283</v>
      </c>
      <c r="F89" s="367">
        <v>1.6099999999999999</v>
      </c>
      <c r="G89" s="91">
        <f t="shared" si="6"/>
        <v>161</v>
      </c>
      <c r="H89" s="84" t="s">
        <v>280</v>
      </c>
    </row>
    <row r="90" spans="2:8" ht="33" customHeight="1">
      <c r="B90" s="3"/>
      <c r="C90" s="84" t="s">
        <v>35</v>
      </c>
      <c r="D90" s="85"/>
      <c r="E90" s="95" t="s">
        <v>283</v>
      </c>
      <c r="F90" s="367">
        <v>1.2649999999999999</v>
      </c>
      <c r="G90" s="91">
        <f t="shared" si="6"/>
        <v>126.49999999999999</v>
      </c>
      <c r="H90" s="106" t="s">
        <v>9</v>
      </c>
    </row>
    <row r="91" spans="2:8" ht="33" customHeight="1">
      <c r="B91" s="3"/>
      <c r="C91" s="84" t="s">
        <v>36</v>
      </c>
      <c r="D91" s="85"/>
      <c r="E91" s="95" t="s">
        <v>283</v>
      </c>
      <c r="F91" s="367">
        <v>1.38</v>
      </c>
      <c r="G91" s="91">
        <f t="shared" si="6"/>
        <v>138</v>
      </c>
      <c r="H91" s="106" t="s">
        <v>9</v>
      </c>
    </row>
    <row r="92" spans="2:8" ht="33" customHeight="1">
      <c r="B92" s="3"/>
      <c r="C92" s="84" t="s">
        <v>37</v>
      </c>
      <c r="D92" s="85"/>
      <c r="E92" s="95" t="s">
        <v>283</v>
      </c>
      <c r="F92" s="94">
        <v>1.65</v>
      </c>
      <c r="G92" s="91">
        <f t="shared" si="6"/>
        <v>165</v>
      </c>
      <c r="H92" s="84" t="s">
        <v>280</v>
      </c>
    </row>
    <row r="93" spans="2:8" ht="33" customHeight="1">
      <c r="B93" s="3"/>
      <c r="C93" s="84" t="s">
        <v>38</v>
      </c>
      <c r="D93" s="85" t="s">
        <v>8</v>
      </c>
      <c r="E93" s="95" t="s">
        <v>283</v>
      </c>
      <c r="F93" s="94">
        <v>1.7160000000000002</v>
      </c>
      <c r="G93" s="91">
        <f t="shared" si="6"/>
        <v>171.60000000000002</v>
      </c>
      <c r="H93" s="106" t="s">
        <v>9</v>
      </c>
    </row>
    <row r="94" spans="2:8" ht="37.9" customHeight="1">
      <c r="B94" s="3"/>
      <c r="C94" s="84" t="s">
        <v>346</v>
      </c>
      <c r="D94" s="85" t="s">
        <v>8</v>
      </c>
      <c r="E94" s="95" t="s">
        <v>283</v>
      </c>
      <c r="F94" s="94">
        <v>0.72600000000000009</v>
      </c>
      <c r="G94" s="91">
        <f t="shared" si="6"/>
        <v>72.600000000000009</v>
      </c>
      <c r="H94" s="85" t="s">
        <v>280</v>
      </c>
    </row>
    <row r="95" spans="2:8" ht="13.15" customHeight="1">
      <c r="B95" s="372" t="s">
        <v>39</v>
      </c>
      <c r="C95" s="372"/>
      <c r="D95" s="372"/>
      <c r="E95" s="372"/>
      <c r="F95" s="372"/>
      <c r="G95" s="372"/>
      <c r="H95" s="372"/>
    </row>
    <row r="96" spans="2:8" ht="33" customHeight="1">
      <c r="B96" s="3" t="s">
        <v>40</v>
      </c>
      <c r="C96" s="84" t="s">
        <v>41</v>
      </c>
      <c r="D96" s="85" t="s">
        <v>8</v>
      </c>
      <c r="E96" s="95" t="s">
        <v>279</v>
      </c>
      <c r="F96" s="367">
        <v>3.105</v>
      </c>
      <c r="G96" s="91">
        <f t="shared" si="6"/>
        <v>310.5</v>
      </c>
      <c r="H96" s="105" t="s">
        <v>9</v>
      </c>
    </row>
    <row r="97" spans="2:8" ht="33" customHeight="1">
      <c r="B97" s="3" t="s">
        <v>42</v>
      </c>
      <c r="C97" s="84" t="s">
        <v>43</v>
      </c>
      <c r="D97" s="85" t="s">
        <v>8</v>
      </c>
      <c r="E97" s="95" t="s">
        <v>279</v>
      </c>
      <c r="F97" s="367">
        <v>3.105</v>
      </c>
      <c r="G97" s="91">
        <f t="shared" si="6"/>
        <v>310.5</v>
      </c>
      <c r="H97" s="105" t="s">
        <v>9</v>
      </c>
    </row>
    <row r="98" spans="2:8" ht="33" customHeight="1">
      <c r="B98" s="3"/>
      <c r="C98" s="84" t="s">
        <v>44</v>
      </c>
      <c r="D98" s="85"/>
      <c r="E98" s="95" t="s">
        <v>279</v>
      </c>
      <c r="F98" s="367">
        <v>3.105</v>
      </c>
      <c r="G98" s="91">
        <f t="shared" si="6"/>
        <v>310.5</v>
      </c>
      <c r="H98" s="105" t="s">
        <v>9</v>
      </c>
    </row>
    <row r="99" spans="2:8" ht="33" customHeight="1">
      <c r="B99" s="3" t="s">
        <v>45</v>
      </c>
      <c r="C99" s="84" t="s">
        <v>46</v>
      </c>
      <c r="D99" s="85" t="s">
        <v>8</v>
      </c>
      <c r="E99" s="95" t="s">
        <v>279</v>
      </c>
      <c r="F99" s="367">
        <v>3.105</v>
      </c>
      <c r="G99" s="91">
        <f t="shared" si="6"/>
        <v>310.5</v>
      </c>
      <c r="H99" s="105" t="s">
        <v>9</v>
      </c>
    </row>
    <row r="100" spans="2:8" ht="33" customHeight="1">
      <c r="B100" s="3" t="s">
        <v>47</v>
      </c>
      <c r="C100" s="84" t="s">
        <v>48</v>
      </c>
      <c r="D100" s="85" t="s">
        <v>8</v>
      </c>
      <c r="E100" s="95" t="s">
        <v>279</v>
      </c>
      <c r="F100" s="367">
        <v>3.105</v>
      </c>
      <c r="G100" s="91">
        <f t="shared" si="6"/>
        <v>310.5</v>
      </c>
      <c r="H100" s="105" t="s">
        <v>9</v>
      </c>
    </row>
    <row r="101" spans="2:8" ht="33" customHeight="1">
      <c r="B101" s="3" t="s">
        <v>49</v>
      </c>
      <c r="C101" s="84" t="s">
        <v>50</v>
      </c>
      <c r="D101" s="85" t="s">
        <v>8</v>
      </c>
      <c r="E101" s="95" t="s">
        <v>279</v>
      </c>
      <c r="F101" s="367">
        <v>3.105</v>
      </c>
      <c r="G101" s="91">
        <f t="shared" si="6"/>
        <v>310.5</v>
      </c>
      <c r="H101" s="105" t="s">
        <v>9</v>
      </c>
    </row>
    <row r="102" spans="2:8" ht="33" customHeight="1">
      <c r="B102" s="19" t="s">
        <v>171</v>
      </c>
      <c r="C102" s="84" t="s">
        <v>173</v>
      </c>
      <c r="D102" s="85" t="s">
        <v>8</v>
      </c>
      <c r="E102" s="95" t="s">
        <v>397</v>
      </c>
      <c r="F102" s="94">
        <v>3.08</v>
      </c>
      <c r="G102" s="91">
        <f t="shared" si="6"/>
        <v>308</v>
      </c>
      <c r="H102" s="85" t="s">
        <v>280</v>
      </c>
    </row>
    <row r="103" spans="2:8" ht="33" customHeight="1">
      <c r="B103" s="19" t="s">
        <v>171</v>
      </c>
      <c r="C103" s="84" t="s">
        <v>174</v>
      </c>
      <c r="D103" s="85" t="s">
        <v>8</v>
      </c>
      <c r="E103" s="95" t="s">
        <v>397</v>
      </c>
      <c r="F103" s="94">
        <v>3.08</v>
      </c>
      <c r="G103" s="91">
        <f t="shared" si="6"/>
        <v>308</v>
      </c>
      <c r="H103" s="85" t="s">
        <v>280</v>
      </c>
    </row>
    <row r="104" spans="2:8" ht="33" customHeight="1">
      <c r="B104" s="19" t="s">
        <v>171</v>
      </c>
      <c r="C104" s="84" t="s">
        <v>175</v>
      </c>
      <c r="D104" s="85" t="s">
        <v>8</v>
      </c>
      <c r="E104" s="95" t="s">
        <v>397</v>
      </c>
      <c r="F104" s="94">
        <v>3.08</v>
      </c>
      <c r="G104" s="91">
        <f t="shared" si="6"/>
        <v>308</v>
      </c>
      <c r="H104" s="85" t="s">
        <v>280</v>
      </c>
    </row>
    <row r="105" spans="2:8" ht="33" customHeight="1">
      <c r="B105" s="19" t="s">
        <v>171</v>
      </c>
      <c r="C105" s="84" t="s">
        <v>176</v>
      </c>
      <c r="D105" s="85" t="s">
        <v>8</v>
      </c>
      <c r="E105" s="95" t="s">
        <v>397</v>
      </c>
      <c r="F105" s="94">
        <v>3.08</v>
      </c>
      <c r="G105" s="91">
        <f t="shared" si="6"/>
        <v>308</v>
      </c>
      <c r="H105" s="85" t="s">
        <v>280</v>
      </c>
    </row>
    <row r="106" spans="2:8" ht="33" customHeight="1">
      <c r="B106" s="19" t="s">
        <v>172</v>
      </c>
      <c r="C106" s="84" t="s">
        <v>177</v>
      </c>
      <c r="D106" s="85" t="s">
        <v>8</v>
      </c>
      <c r="E106" s="95" t="s">
        <v>397</v>
      </c>
      <c r="F106" s="94">
        <v>3.08</v>
      </c>
      <c r="G106" s="91">
        <f t="shared" si="6"/>
        <v>308</v>
      </c>
      <c r="H106" s="105" t="s">
        <v>9</v>
      </c>
    </row>
    <row r="107" spans="2:8" ht="33" customHeight="1">
      <c r="B107" s="19" t="s">
        <v>172</v>
      </c>
      <c r="C107" s="84" t="s">
        <v>178</v>
      </c>
      <c r="D107" s="85" t="s">
        <v>8</v>
      </c>
      <c r="E107" s="95" t="s">
        <v>397</v>
      </c>
      <c r="F107" s="94">
        <v>3.08</v>
      </c>
      <c r="G107" s="91">
        <f t="shared" si="6"/>
        <v>308</v>
      </c>
      <c r="H107" s="105" t="s">
        <v>9</v>
      </c>
    </row>
    <row r="108" spans="2:8" ht="33" customHeight="1">
      <c r="B108" s="19" t="s">
        <v>172</v>
      </c>
      <c r="C108" s="84" t="s">
        <v>179</v>
      </c>
      <c r="D108" s="85" t="s">
        <v>8</v>
      </c>
      <c r="E108" s="95" t="s">
        <v>397</v>
      </c>
      <c r="F108" s="94">
        <v>3.08</v>
      </c>
      <c r="G108" s="91">
        <f t="shared" si="6"/>
        <v>308</v>
      </c>
      <c r="H108" s="105" t="s">
        <v>9</v>
      </c>
    </row>
    <row r="109" spans="2:8" ht="33" customHeight="1">
      <c r="B109" s="19" t="s">
        <v>172</v>
      </c>
      <c r="C109" s="84" t="s">
        <v>180</v>
      </c>
      <c r="D109" s="85" t="s">
        <v>8</v>
      </c>
      <c r="E109" s="95" t="s">
        <v>397</v>
      </c>
      <c r="F109" s="94">
        <v>3.08</v>
      </c>
      <c r="G109" s="91">
        <f t="shared" si="6"/>
        <v>308</v>
      </c>
      <c r="H109" s="105" t="s">
        <v>9</v>
      </c>
    </row>
    <row r="110" spans="2:8" ht="13.15" customHeight="1">
      <c r="B110" s="372" t="s">
        <v>51</v>
      </c>
      <c r="C110" s="372"/>
      <c r="D110" s="372"/>
      <c r="E110" s="372"/>
      <c r="F110" s="372"/>
      <c r="G110" s="372"/>
      <c r="H110" s="372"/>
    </row>
    <row r="111" spans="2:8" ht="46.15" customHeight="1">
      <c r="B111" s="3" t="s">
        <v>52</v>
      </c>
      <c r="C111" s="84" t="s">
        <v>53</v>
      </c>
      <c r="D111" s="85" t="s">
        <v>8</v>
      </c>
      <c r="E111" s="95" t="s">
        <v>398</v>
      </c>
      <c r="F111" s="94">
        <v>9.6623999999999999</v>
      </c>
      <c r="G111" s="91">
        <f t="shared" si="6"/>
        <v>966.24</v>
      </c>
      <c r="H111" s="85" t="s">
        <v>280</v>
      </c>
    </row>
    <row r="112" spans="2:8" ht="46.15" customHeight="1">
      <c r="B112" s="3" t="s">
        <v>54</v>
      </c>
      <c r="C112" s="84" t="s">
        <v>55</v>
      </c>
      <c r="D112" s="85" t="s">
        <v>8</v>
      </c>
      <c r="E112" s="95" t="s">
        <v>398</v>
      </c>
      <c r="F112" s="94">
        <v>9.0947999999999993</v>
      </c>
      <c r="G112" s="91">
        <f t="shared" si="6"/>
        <v>909.4799999999999</v>
      </c>
      <c r="H112" s="85" t="s">
        <v>280</v>
      </c>
    </row>
    <row r="113" spans="2:8" ht="46.15" customHeight="1">
      <c r="B113" s="3" t="s">
        <v>56</v>
      </c>
      <c r="C113" s="84" t="s">
        <v>272</v>
      </c>
      <c r="D113" s="85" t="s">
        <v>8</v>
      </c>
      <c r="E113" s="95" t="s">
        <v>398</v>
      </c>
      <c r="F113" s="94">
        <v>6.8640000000000008</v>
      </c>
      <c r="G113" s="91">
        <f t="shared" si="6"/>
        <v>686.40000000000009</v>
      </c>
      <c r="H113" s="105" t="s">
        <v>9</v>
      </c>
    </row>
    <row r="114" spans="2:8" ht="46.15" customHeight="1">
      <c r="B114" s="3"/>
      <c r="C114" s="84" t="s">
        <v>57</v>
      </c>
      <c r="D114" s="85" t="s">
        <v>8</v>
      </c>
      <c r="E114" s="95" t="s">
        <v>398</v>
      </c>
      <c r="F114" s="94">
        <v>10.494000000000002</v>
      </c>
      <c r="G114" s="91">
        <f t="shared" si="6"/>
        <v>1049.4000000000001</v>
      </c>
      <c r="H114" s="85" t="s">
        <v>280</v>
      </c>
    </row>
    <row r="115" spans="2:8" ht="46.15" customHeight="1">
      <c r="B115" s="3"/>
      <c r="C115" s="84" t="s">
        <v>58</v>
      </c>
      <c r="D115" s="85" t="s">
        <v>8</v>
      </c>
      <c r="E115" s="95" t="s">
        <v>398</v>
      </c>
      <c r="F115" s="94">
        <v>10.494000000000002</v>
      </c>
      <c r="G115" s="91">
        <f t="shared" si="6"/>
        <v>1049.4000000000001</v>
      </c>
      <c r="H115" s="85" t="s">
        <v>280</v>
      </c>
    </row>
    <row r="116" spans="2:8" ht="46.15" customHeight="1">
      <c r="B116" s="3"/>
      <c r="C116" s="84" t="s">
        <v>59</v>
      </c>
      <c r="D116" s="85" t="s">
        <v>8</v>
      </c>
      <c r="E116" s="95" t="s">
        <v>398</v>
      </c>
      <c r="F116" s="94">
        <v>10.098000000000001</v>
      </c>
      <c r="G116" s="91">
        <f t="shared" si="6"/>
        <v>1009.8000000000001</v>
      </c>
      <c r="H116" s="105" t="s">
        <v>9</v>
      </c>
    </row>
    <row r="117" spans="2:8" ht="46.15" customHeight="1">
      <c r="B117" s="3"/>
      <c r="C117" s="84" t="s">
        <v>60</v>
      </c>
      <c r="D117" s="85" t="s">
        <v>8</v>
      </c>
      <c r="E117" s="95" t="s">
        <v>398</v>
      </c>
      <c r="F117" s="94">
        <v>12.3156</v>
      </c>
      <c r="G117" s="91">
        <f t="shared" si="6"/>
        <v>1231.56</v>
      </c>
      <c r="H117" s="105" t="s">
        <v>9</v>
      </c>
    </row>
    <row r="118" spans="2:8" ht="46.15" customHeight="1">
      <c r="B118" s="3"/>
      <c r="C118" s="84" t="s">
        <v>61</v>
      </c>
      <c r="D118" s="85" t="s">
        <v>8</v>
      </c>
      <c r="E118" s="95" t="s">
        <v>398</v>
      </c>
      <c r="F118" s="94">
        <v>15.18</v>
      </c>
      <c r="G118" s="91">
        <f t="shared" si="6"/>
        <v>1518</v>
      </c>
      <c r="H118" s="105" t="s">
        <v>9</v>
      </c>
    </row>
    <row r="119" spans="2:8" ht="46.15" customHeight="1">
      <c r="B119" s="3"/>
      <c r="C119" s="84" t="s">
        <v>62</v>
      </c>
      <c r="D119" s="85" t="s">
        <v>8</v>
      </c>
      <c r="E119" s="95" t="s">
        <v>398</v>
      </c>
      <c r="F119" s="94">
        <v>11.813999999999998</v>
      </c>
      <c r="G119" s="91">
        <f t="shared" si="6"/>
        <v>1181.3999999999999</v>
      </c>
      <c r="H119" s="105" t="s">
        <v>9</v>
      </c>
    </row>
    <row r="120" spans="2:8" ht="46.15" customHeight="1">
      <c r="B120" s="3"/>
      <c r="C120" s="84" t="s">
        <v>63</v>
      </c>
      <c r="D120" s="85" t="s">
        <v>8</v>
      </c>
      <c r="E120" s="95" t="s">
        <v>398</v>
      </c>
      <c r="F120" s="94">
        <v>11.351999999999999</v>
      </c>
      <c r="G120" s="91">
        <f t="shared" si="6"/>
        <v>1135.1999999999998</v>
      </c>
      <c r="H120" s="105" t="s">
        <v>9</v>
      </c>
    </row>
    <row r="121" spans="2:8" ht="46.15" customHeight="1">
      <c r="B121" s="3"/>
      <c r="C121" s="84" t="s">
        <v>64</v>
      </c>
      <c r="D121" s="85" t="s">
        <v>8</v>
      </c>
      <c r="E121" s="95" t="s">
        <v>398</v>
      </c>
      <c r="F121" s="94">
        <v>11.351999999999999</v>
      </c>
      <c r="G121" s="91">
        <f t="shared" si="6"/>
        <v>1135.1999999999998</v>
      </c>
      <c r="H121" s="105" t="s">
        <v>9</v>
      </c>
    </row>
    <row r="122" spans="2:8" ht="46.15" customHeight="1">
      <c r="B122" s="3"/>
      <c r="C122" s="84" t="s">
        <v>65</v>
      </c>
      <c r="D122" s="85" t="s">
        <v>8</v>
      </c>
      <c r="E122" s="95" t="s">
        <v>398</v>
      </c>
      <c r="F122" s="94">
        <v>11.351999999999999</v>
      </c>
      <c r="G122" s="91">
        <f t="shared" si="6"/>
        <v>1135.1999999999998</v>
      </c>
      <c r="H122" s="105" t="s">
        <v>9</v>
      </c>
    </row>
    <row r="123" spans="2:8" ht="46.15" customHeight="1">
      <c r="B123" s="3"/>
      <c r="C123" s="84" t="s">
        <v>66</v>
      </c>
      <c r="D123" s="85" t="s">
        <v>8</v>
      </c>
      <c r="E123" s="95" t="s">
        <v>398</v>
      </c>
      <c r="F123" s="94">
        <v>12.54</v>
      </c>
      <c r="G123" s="91">
        <f t="shared" si="6"/>
        <v>1254</v>
      </c>
      <c r="H123" s="105" t="s">
        <v>9</v>
      </c>
    </row>
    <row r="124" spans="2:8" ht="46.15" customHeight="1">
      <c r="B124" s="3"/>
      <c r="C124" s="84" t="s">
        <v>67</v>
      </c>
      <c r="D124" s="85" t="s">
        <v>8</v>
      </c>
      <c r="E124" s="95" t="s">
        <v>398</v>
      </c>
      <c r="F124" s="94">
        <v>14.916</v>
      </c>
      <c r="G124" s="91">
        <f t="shared" si="6"/>
        <v>1491.6000000000001</v>
      </c>
      <c r="H124" s="105" t="s">
        <v>9</v>
      </c>
    </row>
    <row r="125" spans="2:8">
      <c r="B125" s="3"/>
      <c r="C125" s="84" t="s">
        <v>2039</v>
      </c>
      <c r="D125" s="85" t="s">
        <v>8</v>
      </c>
      <c r="E125" s="95" t="s">
        <v>398</v>
      </c>
      <c r="F125" s="94">
        <v>9.8899999999999988</v>
      </c>
      <c r="G125" s="91">
        <f t="shared" si="6"/>
        <v>988.99999999999989</v>
      </c>
      <c r="H125" s="365" t="s">
        <v>2043</v>
      </c>
    </row>
    <row r="126" spans="2:8">
      <c r="B126" s="3"/>
      <c r="C126" s="84" t="s">
        <v>2040</v>
      </c>
      <c r="D126" s="85" t="s">
        <v>8</v>
      </c>
      <c r="E126" s="95" t="s">
        <v>398</v>
      </c>
      <c r="F126" s="94">
        <v>9.4299999999999979</v>
      </c>
      <c r="G126" s="91">
        <f t="shared" si="6"/>
        <v>942.99999999999977</v>
      </c>
      <c r="H126" s="365" t="s">
        <v>2043</v>
      </c>
    </row>
    <row r="127" spans="2:8">
      <c r="B127" s="3"/>
      <c r="C127" s="84" t="s">
        <v>2041</v>
      </c>
      <c r="D127" s="85" t="s">
        <v>8</v>
      </c>
      <c r="E127" s="95" t="s">
        <v>398</v>
      </c>
      <c r="F127" s="94">
        <v>9.4299999999999979</v>
      </c>
      <c r="G127" s="91">
        <f t="shared" si="6"/>
        <v>942.99999999999977</v>
      </c>
      <c r="H127" s="365" t="s">
        <v>2043</v>
      </c>
    </row>
    <row r="128" spans="2:8">
      <c r="B128" s="3"/>
      <c r="C128" s="84" t="s">
        <v>2042</v>
      </c>
      <c r="D128" s="85" t="s">
        <v>8</v>
      </c>
      <c r="E128" s="95" t="s">
        <v>398</v>
      </c>
      <c r="F128" s="94">
        <v>9.4299999999999979</v>
      </c>
      <c r="G128" s="91">
        <f t="shared" si="6"/>
        <v>942.99999999999977</v>
      </c>
      <c r="H128" s="365" t="s">
        <v>2043</v>
      </c>
    </row>
    <row r="129" spans="2:8" ht="38.25" customHeight="1">
      <c r="B129" s="19" t="s">
        <v>181</v>
      </c>
      <c r="C129" s="86" t="s">
        <v>2061</v>
      </c>
      <c r="D129" s="85" t="s">
        <v>8</v>
      </c>
      <c r="E129" s="95" t="s">
        <v>398</v>
      </c>
      <c r="F129" s="367">
        <v>8.98</v>
      </c>
      <c r="G129" s="91">
        <f t="shared" si="6"/>
        <v>898</v>
      </c>
      <c r="H129" s="105" t="s">
        <v>9</v>
      </c>
    </row>
    <row r="130" spans="2:8" ht="38.25" customHeight="1">
      <c r="B130" s="19" t="s">
        <v>181</v>
      </c>
      <c r="C130" s="86" t="s">
        <v>2062</v>
      </c>
      <c r="D130" s="85" t="s">
        <v>8</v>
      </c>
      <c r="E130" s="95" t="s">
        <v>398</v>
      </c>
      <c r="F130" s="367">
        <v>8.98</v>
      </c>
      <c r="G130" s="91">
        <f t="shared" si="6"/>
        <v>898</v>
      </c>
      <c r="H130" s="105" t="s">
        <v>9</v>
      </c>
    </row>
    <row r="131" spans="2:8" ht="38.25" customHeight="1">
      <c r="B131" s="19" t="s">
        <v>181</v>
      </c>
      <c r="C131" s="86" t="s">
        <v>2063</v>
      </c>
      <c r="D131" s="85" t="s">
        <v>8</v>
      </c>
      <c r="E131" s="95" t="s">
        <v>398</v>
      </c>
      <c r="F131" s="367">
        <v>8.98</v>
      </c>
      <c r="G131" s="91">
        <f t="shared" si="6"/>
        <v>898</v>
      </c>
      <c r="H131" s="105" t="s">
        <v>9</v>
      </c>
    </row>
    <row r="132" spans="2:8" ht="13.15" customHeight="1">
      <c r="B132" s="372" t="s">
        <v>68</v>
      </c>
      <c r="C132" s="372"/>
      <c r="D132" s="372"/>
      <c r="E132" s="372"/>
      <c r="F132" s="372"/>
      <c r="G132" s="372"/>
      <c r="H132" s="372"/>
    </row>
    <row r="133" spans="2:8" ht="33" customHeight="1">
      <c r="B133" s="3" t="s">
        <v>69</v>
      </c>
      <c r="C133" s="84" t="s">
        <v>70</v>
      </c>
      <c r="D133" s="85" t="s">
        <v>8</v>
      </c>
      <c r="E133" s="95" t="s">
        <v>398</v>
      </c>
      <c r="F133" s="94">
        <v>7.6559999999999997</v>
      </c>
      <c r="G133" s="91">
        <f t="shared" si="6"/>
        <v>765.6</v>
      </c>
      <c r="H133" s="85" t="s">
        <v>280</v>
      </c>
    </row>
    <row r="134" spans="2:8" ht="33" customHeight="1">
      <c r="B134" s="3" t="s">
        <v>71</v>
      </c>
      <c r="C134" s="84" t="s">
        <v>72</v>
      </c>
      <c r="D134" s="85" t="s">
        <v>8</v>
      </c>
      <c r="E134" s="95" t="s">
        <v>398</v>
      </c>
      <c r="F134" s="94">
        <v>7.6559999999999997</v>
      </c>
      <c r="G134" s="91">
        <f t="shared" si="6"/>
        <v>765.6</v>
      </c>
      <c r="H134" s="85" t="s">
        <v>280</v>
      </c>
    </row>
    <row r="135" spans="2:8" ht="13.15" customHeight="1">
      <c r="B135" s="372" t="s">
        <v>269</v>
      </c>
      <c r="C135" s="372"/>
      <c r="D135" s="372"/>
      <c r="E135" s="372"/>
      <c r="F135" s="372"/>
      <c r="G135" s="372"/>
      <c r="H135" s="372"/>
    </row>
    <row r="136" spans="2:8" ht="33" customHeight="1">
      <c r="B136" s="3"/>
      <c r="C136" s="84" t="s">
        <v>268</v>
      </c>
      <c r="D136" s="85" t="s">
        <v>8</v>
      </c>
      <c r="E136" s="95">
        <v>500</v>
      </c>
      <c r="F136" s="94">
        <v>4.62</v>
      </c>
      <c r="G136" s="92" t="s">
        <v>421</v>
      </c>
      <c r="H136" s="105" t="s">
        <v>9</v>
      </c>
    </row>
    <row r="137" spans="2:8" ht="33" customHeight="1">
      <c r="B137" s="3"/>
      <c r="C137" s="84" t="s">
        <v>270</v>
      </c>
      <c r="D137" s="85" t="s">
        <v>8</v>
      </c>
      <c r="E137" s="95">
        <v>500</v>
      </c>
      <c r="F137" s="94">
        <v>4.4879999999999995</v>
      </c>
      <c r="G137" s="92" t="s">
        <v>421</v>
      </c>
      <c r="H137" s="105" t="s">
        <v>9</v>
      </c>
    </row>
    <row r="138" spans="2:8" ht="33" customHeight="1">
      <c r="B138" s="3"/>
      <c r="C138" s="84" t="s">
        <v>271</v>
      </c>
      <c r="D138" s="85" t="s">
        <v>8</v>
      </c>
      <c r="E138" s="95">
        <v>250</v>
      </c>
      <c r="F138" s="94">
        <v>5.8080000000000007</v>
      </c>
      <c r="G138" s="92" t="s">
        <v>421</v>
      </c>
      <c r="H138" s="105" t="s">
        <v>9</v>
      </c>
    </row>
    <row r="139" spans="2:8" ht="13.15" customHeight="1">
      <c r="B139" s="372" t="s">
        <v>245</v>
      </c>
      <c r="C139" s="372"/>
      <c r="D139" s="372"/>
      <c r="E139" s="372"/>
      <c r="F139" s="372"/>
      <c r="G139" s="372"/>
      <c r="H139" s="372"/>
    </row>
    <row r="140" spans="2:8" ht="33" customHeight="1">
      <c r="B140" s="3"/>
      <c r="C140" s="84" t="s">
        <v>246</v>
      </c>
      <c r="D140" s="85" t="s">
        <v>8</v>
      </c>
      <c r="E140" s="95">
        <v>40</v>
      </c>
      <c r="F140" s="94">
        <v>142.56</v>
      </c>
      <c r="G140" s="92" t="s">
        <v>421</v>
      </c>
      <c r="H140" s="105" t="s">
        <v>9</v>
      </c>
    </row>
    <row r="141" spans="2:8" ht="33" customHeight="1">
      <c r="B141" s="3"/>
      <c r="C141" s="84" t="s">
        <v>247</v>
      </c>
      <c r="D141" s="85" t="s">
        <v>8</v>
      </c>
      <c r="E141" s="95">
        <v>350</v>
      </c>
      <c r="F141" s="94">
        <v>62.04</v>
      </c>
      <c r="G141" s="92" t="s">
        <v>421</v>
      </c>
      <c r="H141" s="105" t="s">
        <v>9</v>
      </c>
    </row>
    <row r="142" spans="2:8" ht="33" customHeight="1">
      <c r="B142" s="3"/>
      <c r="C142" s="84" t="s">
        <v>248</v>
      </c>
      <c r="D142" s="85" t="s">
        <v>8</v>
      </c>
      <c r="E142" s="95">
        <v>50</v>
      </c>
      <c r="F142" s="94">
        <v>125.39999999999999</v>
      </c>
      <c r="G142" s="92" t="s">
        <v>421</v>
      </c>
      <c r="H142" s="105" t="s">
        <v>9</v>
      </c>
    </row>
    <row r="143" spans="2:8" ht="13.15" customHeight="1">
      <c r="B143" s="372" t="s">
        <v>73</v>
      </c>
      <c r="C143" s="372"/>
      <c r="D143" s="372"/>
      <c r="E143" s="372"/>
      <c r="F143" s="372"/>
      <c r="G143" s="372"/>
      <c r="H143" s="372"/>
    </row>
    <row r="144" spans="2:8" ht="24" customHeight="1">
      <c r="B144" s="374" t="s">
        <v>74</v>
      </c>
      <c r="C144" s="374"/>
      <c r="D144" s="374"/>
      <c r="E144" s="374"/>
      <c r="F144" s="374"/>
      <c r="G144" s="374"/>
      <c r="H144" s="374"/>
    </row>
    <row r="145" spans="2:8" ht="33" customHeight="1">
      <c r="B145" s="3" t="s">
        <v>75</v>
      </c>
      <c r="C145" s="84" t="s">
        <v>76</v>
      </c>
      <c r="D145" s="85" t="s">
        <v>8</v>
      </c>
      <c r="E145" s="93">
        <v>20</v>
      </c>
      <c r="F145" s="94">
        <v>3168</v>
      </c>
      <c r="G145" s="91">
        <f>F145*20</f>
        <v>63360</v>
      </c>
      <c r="H145" s="84" t="s">
        <v>77</v>
      </c>
    </row>
    <row r="146" spans="2:8" ht="33" customHeight="1">
      <c r="B146" s="3" t="s">
        <v>78</v>
      </c>
      <c r="C146" s="84" t="s">
        <v>79</v>
      </c>
      <c r="D146" s="85" t="s">
        <v>8</v>
      </c>
      <c r="E146" s="93">
        <v>20</v>
      </c>
      <c r="F146" s="94">
        <v>4620</v>
      </c>
      <c r="G146" s="91">
        <f>F146*20</f>
        <v>92400</v>
      </c>
      <c r="H146" s="84" t="s">
        <v>77</v>
      </c>
    </row>
    <row r="147" spans="2:8" ht="33" customHeight="1">
      <c r="B147" s="372" t="s">
        <v>471</v>
      </c>
      <c r="C147" s="372"/>
      <c r="D147" s="372"/>
      <c r="E147" s="372"/>
      <c r="F147" s="372"/>
      <c r="G147" s="372"/>
      <c r="H147" s="372"/>
    </row>
    <row r="148" spans="2:8" ht="50.1" customHeight="1">
      <c r="B148" s="3"/>
      <c r="C148" s="107" t="s">
        <v>472</v>
      </c>
      <c r="D148" s="85"/>
      <c r="E148" s="93">
        <v>100</v>
      </c>
      <c r="F148" s="94">
        <v>41</v>
      </c>
      <c r="G148" s="91">
        <f t="shared" ref="G148:G154" si="7">F148*E148</f>
        <v>4100</v>
      </c>
      <c r="H148" s="84" t="s">
        <v>280</v>
      </c>
    </row>
    <row r="149" spans="2:8" ht="50.1" customHeight="1">
      <c r="B149" s="3"/>
      <c r="C149" s="107" t="s">
        <v>473</v>
      </c>
      <c r="D149" s="85"/>
      <c r="E149" s="93">
        <v>100</v>
      </c>
      <c r="F149" s="94">
        <v>41</v>
      </c>
      <c r="G149" s="91">
        <f t="shared" si="7"/>
        <v>4100</v>
      </c>
      <c r="H149" s="84" t="s">
        <v>280</v>
      </c>
    </row>
    <row r="150" spans="2:8" ht="50.1" customHeight="1">
      <c r="B150" s="3"/>
      <c r="C150" s="107" t="s">
        <v>474</v>
      </c>
      <c r="D150" s="85"/>
      <c r="E150" s="93">
        <v>100</v>
      </c>
      <c r="F150" s="94">
        <v>41</v>
      </c>
      <c r="G150" s="91">
        <f t="shared" si="7"/>
        <v>4100</v>
      </c>
      <c r="H150" s="84" t="s">
        <v>280</v>
      </c>
    </row>
    <row r="151" spans="2:8" ht="50.1" customHeight="1">
      <c r="B151" s="3"/>
      <c r="C151" s="107" t="s">
        <v>475</v>
      </c>
      <c r="D151" s="85"/>
      <c r="E151" s="93">
        <v>100</v>
      </c>
      <c r="F151" s="94">
        <v>41</v>
      </c>
      <c r="G151" s="91">
        <f t="shared" si="7"/>
        <v>4100</v>
      </c>
      <c r="H151" s="84" t="s">
        <v>280</v>
      </c>
    </row>
    <row r="152" spans="2:8" ht="50.1" customHeight="1">
      <c r="B152" s="3"/>
      <c r="C152" s="107" t="s">
        <v>476</v>
      </c>
      <c r="D152" s="85"/>
      <c r="E152" s="93">
        <v>100</v>
      </c>
      <c r="F152" s="94">
        <v>41</v>
      </c>
      <c r="G152" s="91">
        <f t="shared" si="7"/>
        <v>4100</v>
      </c>
      <c r="H152" s="84" t="s">
        <v>280</v>
      </c>
    </row>
    <row r="153" spans="2:8" ht="50.1" customHeight="1">
      <c r="B153" s="3"/>
      <c r="C153" s="107" t="s">
        <v>477</v>
      </c>
      <c r="D153" s="85"/>
      <c r="E153" s="93">
        <v>100</v>
      </c>
      <c r="F153" s="94">
        <v>31</v>
      </c>
      <c r="G153" s="91">
        <f t="shared" si="7"/>
        <v>3100</v>
      </c>
      <c r="H153" s="84" t="s">
        <v>280</v>
      </c>
    </row>
    <row r="154" spans="2:8" ht="50.1" customHeight="1">
      <c r="B154" s="3"/>
      <c r="C154" s="107" t="s">
        <v>478</v>
      </c>
      <c r="D154" s="85"/>
      <c r="E154" s="93">
        <v>100</v>
      </c>
      <c r="F154" s="94">
        <v>31</v>
      </c>
      <c r="G154" s="91">
        <f t="shared" si="7"/>
        <v>3100</v>
      </c>
      <c r="H154" s="84" t="s">
        <v>280</v>
      </c>
    </row>
    <row r="155" spans="2:8" ht="36.75" customHeight="1">
      <c r="B155" s="3"/>
      <c r="C155" s="107" t="s">
        <v>480</v>
      </c>
      <c r="D155" s="85"/>
      <c r="E155" s="93">
        <v>100</v>
      </c>
      <c r="F155" s="94">
        <v>7.92</v>
      </c>
      <c r="G155" s="91">
        <f>F155*E155</f>
        <v>792</v>
      </c>
      <c r="H155" s="84" t="s">
        <v>280</v>
      </c>
    </row>
    <row r="156" spans="2:8" ht="31.5" customHeight="1">
      <c r="B156" s="3"/>
      <c r="C156" s="107" t="s">
        <v>481</v>
      </c>
      <c r="D156" s="85"/>
      <c r="E156" s="93">
        <v>100</v>
      </c>
      <c r="F156" s="94">
        <v>7.92</v>
      </c>
      <c r="G156" s="91">
        <f>F156*E156</f>
        <v>792</v>
      </c>
      <c r="H156" s="84" t="s">
        <v>280</v>
      </c>
    </row>
    <row r="157" spans="2:8" ht="33" customHeight="1">
      <c r="B157" s="3"/>
      <c r="C157" s="107" t="s">
        <v>479</v>
      </c>
      <c r="D157" s="85"/>
      <c r="E157" s="93"/>
      <c r="F157" s="94">
        <v>126</v>
      </c>
      <c r="G157" s="91"/>
      <c r="H157" s="106" t="s">
        <v>299</v>
      </c>
    </row>
    <row r="158" spans="2:8" ht="13.15" customHeight="1">
      <c r="B158" s="372" t="s">
        <v>80</v>
      </c>
      <c r="C158" s="372"/>
      <c r="D158" s="372"/>
      <c r="E158" s="372"/>
      <c r="F158" s="372"/>
      <c r="G158" s="372"/>
      <c r="H158" s="372"/>
    </row>
    <row r="159" spans="2:8" ht="48">
      <c r="B159" s="3" t="s">
        <v>81</v>
      </c>
      <c r="C159" s="84" t="s">
        <v>82</v>
      </c>
      <c r="D159" s="85" t="s">
        <v>83</v>
      </c>
      <c r="E159" s="95">
        <v>1000</v>
      </c>
      <c r="F159" s="94">
        <v>5.9268000000000001</v>
      </c>
      <c r="G159" s="91">
        <f>F159*50</f>
        <v>296.34000000000003</v>
      </c>
      <c r="H159" s="84" t="s">
        <v>280</v>
      </c>
    </row>
    <row r="160" spans="2:8" ht="48">
      <c r="B160" s="3" t="s">
        <v>81</v>
      </c>
      <c r="C160" s="84" t="s">
        <v>84</v>
      </c>
      <c r="D160" s="85" t="s">
        <v>83</v>
      </c>
      <c r="E160" s="95">
        <v>1000</v>
      </c>
      <c r="F160" s="94">
        <v>5.6363999999999992</v>
      </c>
      <c r="G160" s="91">
        <f t="shared" ref="G160:G164" si="8">F160*50</f>
        <v>281.81999999999994</v>
      </c>
      <c r="H160" s="84" t="s">
        <v>280</v>
      </c>
    </row>
    <row r="161" spans="2:8" ht="48">
      <c r="B161" s="3" t="s">
        <v>81</v>
      </c>
      <c r="C161" s="84" t="s">
        <v>85</v>
      </c>
      <c r="D161" s="85" t="s">
        <v>83</v>
      </c>
      <c r="E161" s="95">
        <v>1000</v>
      </c>
      <c r="F161" s="94">
        <v>5.6363999999999992</v>
      </c>
      <c r="G161" s="91">
        <f t="shared" si="8"/>
        <v>281.81999999999994</v>
      </c>
      <c r="H161" s="84" t="s">
        <v>280</v>
      </c>
    </row>
    <row r="162" spans="2:8" ht="48">
      <c r="B162" s="3" t="s">
        <v>86</v>
      </c>
      <c r="C162" s="84" t="s">
        <v>87</v>
      </c>
      <c r="D162" s="85" t="s">
        <v>83</v>
      </c>
      <c r="E162" s="95">
        <v>1000</v>
      </c>
      <c r="F162" s="94">
        <v>6.9563999999999995</v>
      </c>
      <c r="G162" s="91">
        <f t="shared" si="8"/>
        <v>347.82</v>
      </c>
      <c r="H162" s="84" t="s">
        <v>280</v>
      </c>
    </row>
    <row r="163" spans="2:8" ht="48">
      <c r="B163" s="3" t="s">
        <v>89</v>
      </c>
      <c r="C163" s="84" t="s">
        <v>90</v>
      </c>
      <c r="D163" s="85" t="s">
        <v>83</v>
      </c>
      <c r="E163" s="95">
        <v>1000</v>
      </c>
      <c r="F163" s="94">
        <v>6.9563999999999995</v>
      </c>
      <c r="G163" s="91">
        <f t="shared" si="8"/>
        <v>347.82</v>
      </c>
      <c r="H163" s="84" t="s">
        <v>280</v>
      </c>
    </row>
    <row r="164" spans="2:8" ht="48">
      <c r="B164" s="3" t="s">
        <v>89</v>
      </c>
      <c r="C164" s="84" t="s">
        <v>91</v>
      </c>
      <c r="D164" s="85" t="s">
        <v>83</v>
      </c>
      <c r="E164" s="95">
        <v>1000</v>
      </c>
      <c r="F164" s="94">
        <v>6.9563999999999995</v>
      </c>
      <c r="G164" s="91">
        <f t="shared" si="8"/>
        <v>347.82</v>
      </c>
      <c r="H164" s="84" t="s">
        <v>280</v>
      </c>
    </row>
    <row r="165" spans="2:8" ht="48">
      <c r="B165" s="3" t="s">
        <v>92</v>
      </c>
      <c r="C165" s="87" t="s">
        <v>399</v>
      </c>
      <c r="D165" s="85" t="s">
        <v>83</v>
      </c>
      <c r="E165" s="93">
        <v>800</v>
      </c>
      <c r="F165" s="94">
        <v>21.779999999999998</v>
      </c>
      <c r="G165" s="91">
        <f>F165*400</f>
        <v>8711.9999999999982</v>
      </c>
      <c r="H165" s="84" t="s">
        <v>280</v>
      </c>
    </row>
    <row r="166" spans="2:8" ht="48">
      <c r="B166" s="3" t="s">
        <v>93</v>
      </c>
      <c r="C166" s="87" t="s">
        <v>347</v>
      </c>
      <c r="D166" s="85" t="s">
        <v>83</v>
      </c>
      <c r="E166" s="93">
        <v>800</v>
      </c>
      <c r="F166" s="94">
        <v>22.030800000000003</v>
      </c>
      <c r="G166" s="91">
        <f t="shared" ref="G166:G170" si="9">F166*400</f>
        <v>8812.3200000000015</v>
      </c>
      <c r="H166" s="84" t="s">
        <v>280</v>
      </c>
    </row>
    <row r="167" spans="2:8" ht="48">
      <c r="B167" s="3" t="s">
        <v>94</v>
      </c>
      <c r="C167" s="87" t="s">
        <v>348</v>
      </c>
      <c r="D167" s="85" t="s">
        <v>83</v>
      </c>
      <c r="E167" s="93">
        <v>800</v>
      </c>
      <c r="F167" s="94">
        <v>22.030800000000003</v>
      </c>
      <c r="G167" s="91">
        <f t="shared" si="9"/>
        <v>8812.3200000000015</v>
      </c>
      <c r="H167" s="84" t="s">
        <v>280</v>
      </c>
    </row>
    <row r="168" spans="2:8" ht="48">
      <c r="B168" s="3" t="s">
        <v>95</v>
      </c>
      <c r="C168" s="87" t="s">
        <v>349</v>
      </c>
      <c r="D168" s="85" t="s">
        <v>83</v>
      </c>
      <c r="E168" s="93">
        <v>800</v>
      </c>
      <c r="F168" s="94">
        <v>22.030800000000003</v>
      </c>
      <c r="G168" s="91">
        <f t="shared" si="9"/>
        <v>8812.3200000000015</v>
      </c>
      <c r="H168" s="84" t="s">
        <v>280</v>
      </c>
    </row>
    <row r="169" spans="2:8" ht="48">
      <c r="B169" s="3" t="s">
        <v>96</v>
      </c>
      <c r="C169" s="87" t="s">
        <v>350</v>
      </c>
      <c r="D169" s="85" t="s">
        <v>83</v>
      </c>
      <c r="E169" s="93">
        <v>800</v>
      </c>
      <c r="F169" s="94">
        <v>22.030800000000003</v>
      </c>
      <c r="G169" s="91">
        <f t="shared" si="9"/>
        <v>8812.3200000000015</v>
      </c>
      <c r="H169" s="84" t="s">
        <v>280</v>
      </c>
    </row>
    <row r="170" spans="2:8" ht="48">
      <c r="B170" s="3" t="s">
        <v>97</v>
      </c>
      <c r="C170" s="87" t="s">
        <v>351</v>
      </c>
      <c r="D170" s="85" t="s">
        <v>83</v>
      </c>
      <c r="E170" s="93">
        <v>800</v>
      </c>
      <c r="F170" s="94">
        <v>22.030800000000003</v>
      </c>
      <c r="G170" s="91">
        <f t="shared" si="9"/>
        <v>8812.3200000000015</v>
      </c>
      <c r="H170" s="84" t="s">
        <v>280</v>
      </c>
    </row>
    <row r="171" spans="2:8" ht="48">
      <c r="B171" s="3" t="s">
        <v>98</v>
      </c>
      <c r="C171" s="87" t="s">
        <v>352</v>
      </c>
      <c r="D171" s="85" t="s">
        <v>83</v>
      </c>
      <c r="E171" s="93">
        <v>200</v>
      </c>
      <c r="F171" s="94">
        <v>22.030800000000003</v>
      </c>
      <c r="G171" s="91">
        <f>F171*100</f>
        <v>2203.0800000000004</v>
      </c>
      <c r="H171" s="84" t="s">
        <v>280</v>
      </c>
    </row>
    <row r="172" spans="2:8" ht="36">
      <c r="B172" s="3"/>
      <c r="C172" s="84" t="s">
        <v>392</v>
      </c>
      <c r="D172" s="85" t="s">
        <v>83</v>
      </c>
      <c r="E172" s="93">
        <v>1000</v>
      </c>
      <c r="F172" s="94">
        <v>4.5</v>
      </c>
      <c r="G172" s="99">
        <f>F172*50</f>
        <v>225</v>
      </c>
      <c r="H172" s="106" t="s">
        <v>299</v>
      </c>
    </row>
    <row r="173" spans="2:8" ht="36">
      <c r="B173" s="3"/>
      <c r="C173" s="84" t="s">
        <v>393</v>
      </c>
      <c r="D173" s="85" t="s">
        <v>83</v>
      </c>
      <c r="E173" s="93">
        <v>1000</v>
      </c>
      <c r="F173" s="94">
        <v>4.5</v>
      </c>
      <c r="G173" s="99">
        <f>F173*50</f>
        <v>225</v>
      </c>
      <c r="H173" s="106" t="s">
        <v>299</v>
      </c>
    </row>
    <row r="174" spans="2:8" ht="13.15" customHeight="1">
      <c r="B174" s="372" t="s">
        <v>2046</v>
      </c>
      <c r="C174" s="372"/>
      <c r="D174" s="372"/>
      <c r="E174" s="372"/>
      <c r="F174" s="372"/>
      <c r="G174" s="372"/>
      <c r="H174" s="372"/>
    </row>
    <row r="175" spans="2:8" ht="39" customHeight="1">
      <c r="B175" s="3" t="s">
        <v>99</v>
      </c>
      <c r="C175" s="84" t="s">
        <v>100</v>
      </c>
      <c r="D175" s="85" t="s">
        <v>8</v>
      </c>
      <c r="E175" s="93">
        <v>360</v>
      </c>
      <c r="F175" s="94">
        <v>7.1147999999999989</v>
      </c>
      <c r="G175" s="100">
        <f>F175*60</f>
        <v>426.88799999999992</v>
      </c>
      <c r="H175" s="84" t="s">
        <v>101</v>
      </c>
    </row>
    <row r="176" spans="2:8" ht="39" customHeight="1">
      <c r="B176" s="3" t="s">
        <v>102</v>
      </c>
      <c r="C176" s="84" t="s">
        <v>103</v>
      </c>
      <c r="D176" s="85" t="s">
        <v>8</v>
      </c>
      <c r="E176" s="93">
        <v>300</v>
      </c>
      <c r="F176" s="94">
        <v>15.206399999999999</v>
      </c>
      <c r="G176" s="100">
        <v>760.31999999999994</v>
      </c>
      <c r="H176" s="84" t="s">
        <v>104</v>
      </c>
    </row>
    <row r="177" spans="2:8" ht="24">
      <c r="B177" s="3" t="s">
        <v>2047</v>
      </c>
      <c r="C177" s="84" t="s">
        <v>2048</v>
      </c>
      <c r="D177" s="85" t="s">
        <v>8</v>
      </c>
      <c r="E177" s="93" t="s">
        <v>751</v>
      </c>
      <c r="F177" s="367">
        <v>4.0824999999999996</v>
      </c>
      <c r="G177" s="100">
        <f>F177*100</f>
        <v>408.24999999999994</v>
      </c>
      <c r="H177" s="84" t="s">
        <v>2044</v>
      </c>
    </row>
    <row r="178" spans="2:8">
      <c r="B178" s="3">
        <v>73303</v>
      </c>
      <c r="C178" s="84" t="s">
        <v>2049</v>
      </c>
      <c r="D178" s="85" t="s">
        <v>8</v>
      </c>
      <c r="E178" s="93" t="s">
        <v>827</v>
      </c>
      <c r="F178" s="367">
        <v>14.374999999999998</v>
      </c>
      <c r="G178" s="100">
        <f>F178*25</f>
        <v>359.37499999999994</v>
      </c>
      <c r="H178" s="84" t="s">
        <v>2044</v>
      </c>
    </row>
    <row r="179" spans="2:8" ht="13.15" customHeight="1">
      <c r="B179" s="373" t="s">
        <v>264</v>
      </c>
      <c r="C179" s="373"/>
      <c r="D179" s="373"/>
      <c r="E179" s="373"/>
      <c r="F179" s="373"/>
      <c r="G179" s="373"/>
      <c r="H179" s="373"/>
    </row>
    <row r="180" spans="2:8" ht="29.25" customHeight="1">
      <c r="B180" s="3"/>
      <c r="C180" s="84" t="s">
        <v>265</v>
      </c>
      <c r="D180" s="85" t="s">
        <v>8</v>
      </c>
      <c r="E180" s="93">
        <v>100</v>
      </c>
      <c r="F180" s="94">
        <v>52.8</v>
      </c>
      <c r="G180" s="92" t="s">
        <v>421</v>
      </c>
      <c r="H180" s="105" t="s">
        <v>9</v>
      </c>
    </row>
    <row r="181" spans="2:8" ht="29.25" customHeight="1">
      <c r="B181" s="3"/>
      <c r="C181" s="84" t="s">
        <v>266</v>
      </c>
      <c r="D181" s="85" t="s">
        <v>8</v>
      </c>
      <c r="E181" s="93">
        <v>300</v>
      </c>
      <c r="F181" s="94">
        <v>71.28</v>
      </c>
      <c r="G181" s="92" t="s">
        <v>421</v>
      </c>
      <c r="H181" s="105" t="s">
        <v>9</v>
      </c>
    </row>
    <row r="182" spans="2:8" ht="29.25" customHeight="1">
      <c r="B182" s="3"/>
      <c r="C182" s="84" t="s">
        <v>267</v>
      </c>
      <c r="D182" s="85" t="s">
        <v>8</v>
      </c>
      <c r="E182" s="93" t="s">
        <v>400</v>
      </c>
      <c r="F182" s="94">
        <v>11.748000000000001</v>
      </c>
      <c r="G182" s="92" t="s">
        <v>421</v>
      </c>
      <c r="H182" s="105" t="s">
        <v>9</v>
      </c>
    </row>
    <row r="183" spans="2:8" ht="29.25" customHeight="1">
      <c r="B183" s="373" t="s">
        <v>281</v>
      </c>
      <c r="C183" s="373"/>
      <c r="D183" s="373"/>
      <c r="E183" s="373"/>
      <c r="F183" s="373"/>
      <c r="G183" s="373"/>
      <c r="H183" s="373"/>
    </row>
    <row r="184" spans="2:8" ht="29.25" customHeight="1">
      <c r="B184" s="3"/>
      <c r="C184" s="84" t="s">
        <v>290</v>
      </c>
      <c r="D184" s="85" t="s">
        <v>8</v>
      </c>
      <c r="E184" s="93" t="s">
        <v>282</v>
      </c>
      <c r="F184" s="94">
        <v>1.056</v>
      </c>
      <c r="G184" s="100">
        <f>F184*800</f>
        <v>844.80000000000007</v>
      </c>
      <c r="H184" s="85" t="s">
        <v>280</v>
      </c>
    </row>
    <row r="185" spans="2:8" ht="29.25" customHeight="1">
      <c r="B185" s="3"/>
      <c r="C185" s="84" t="s">
        <v>291</v>
      </c>
      <c r="D185" s="85" t="s">
        <v>8</v>
      </c>
      <c r="E185" s="93" t="s">
        <v>283</v>
      </c>
      <c r="F185" s="94">
        <v>1.056</v>
      </c>
      <c r="G185" s="100">
        <f>F185*100</f>
        <v>105.60000000000001</v>
      </c>
      <c r="H185" s="85" t="s">
        <v>280</v>
      </c>
    </row>
    <row r="186" spans="2:8" ht="29.25" customHeight="1">
      <c r="B186" s="3"/>
      <c r="C186" s="84" t="s">
        <v>292</v>
      </c>
      <c r="D186" s="85" t="s">
        <v>8</v>
      </c>
      <c r="E186" s="93" t="s">
        <v>284</v>
      </c>
      <c r="F186" s="94">
        <v>1.056</v>
      </c>
      <c r="G186" s="100">
        <f t="shared" ref="G186" si="10">F186*800</f>
        <v>844.80000000000007</v>
      </c>
      <c r="H186" s="85" t="s">
        <v>280</v>
      </c>
    </row>
    <row r="187" spans="2:8" ht="29.25" customHeight="1">
      <c r="B187" s="3"/>
      <c r="C187" s="84" t="s">
        <v>293</v>
      </c>
      <c r="D187" s="85" t="s">
        <v>8</v>
      </c>
      <c r="E187" s="93" t="s">
        <v>285</v>
      </c>
      <c r="F187" s="94">
        <v>1.1219999999999999</v>
      </c>
      <c r="G187" s="100">
        <f>F187*400</f>
        <v>448.79999999999995</v>
      </c>
      <c r="H187" s="85" t="s">
        <v>280</v>
      </c>
    </row>
    <row r="188" spans="2:8" ht="29.25" customHeight="1">
      <c r="B188" s="3"/>
      <c r="C188" s="84" t="s">
        <v>300</v>
      </c>
      <c r="D188" s="85" t="s">
        <v>8</v>
      </c>
      <c r="E188" s="93" t="s">
        <v>301</v>
      </c>
      <c r="F188" s="94">
        <v>1.68</v>
      </c>
      <c r="G188" s="100">
        <f>F188*50</f>
        <v>84</v>
      </c>
      <c r="H188" s="105" t="s">
        <v>299</v>
      </c>
    </row>
    <row r="189" spans="2:8" ht="39.6" customHeight="1">
      <c r="B189" s="3"/>
      <c r="C189" s="84" t="s">
        <v>294</v>
      </c>
      <c r="D189" s="85" t="s">
        <v>8</v>
      </c>
      <c r="E189" s="93" t="s">
        <v>286</v>
      </c>
      <c r="F189" s="94">
        <v>1.4520000000000002</v>
      </c>
      <c r="G189" s="100">
        <f>F189*350</f>
        <v>508.20000000000005</v>
      </c>
      <c r="H189" s="85" t="s">
        <v>280</v>
      </c>
    </row>
    <row r="190" spans="2:8" ht="29.25" customHeight="1">
      <c r="B190" s="3"/>
      <c r="C190" s="84" t="s">
        <v>295</v>
      </c>
      <c r="D190" s="85" t="s">
        <v>8</v>
      </c>
      <c r="E190" s="93" t="s">
        <v>287</v>
      </c>
      <c r="F190" s="94">
        <v>1.9139999999999999</v>
      </c>
      <c r="G190" s="100">
        <f>F190*250</f>
        <v>478.5</v>
      </c>
      <c r="H190" s="85" t="s">
        <v>280</v>
      </c>
    </row>
    <row r="191" spans="2:8" ht="29.25" customHeight="1">
      <c r="B191" s="3"/>
      <c r="C191" s="84" t="s">
        <v>298</v>
      </c>
      <c r="D191" s="85" t="s">
        <v>8</v>
      </c>
      <c r="E191" s="93">
        <v>50</v>
      </c>
      <c r="F191" s="94">
        <v>2.15</v>
      </c>
      <c r="G191" s="100">
        <f>F191*50</f>
        <v>107.5</v>
      </c>
      <c r="H191" s="105" t="s">
        <v>299</v>
      </c>
    </row>
    <row r="192" spans="2:8" ht="29.25" customHeight="1">
      <c r="B192" s="3"/>
      <c r="C192" s="84" t="s">
        <v>296</v>
      </c>
      <c r="D192" s="85" t="s">
        <v>8</v>
      </c>
      <c r="E192" s="93" t="s">
        <v>288</v>
      </c>
      <c r="F192" s="94">
        <v>3.762</v>
      </c>
      <c r="G192" s="100">
        <f>F192*150</f>
        <v>564.29999999999995</v>
      </c>
      <c r="H192" s="85" t="s">
        <v>280</v>
      </c>
    </row>
    <row r="193" spans="2:8" ht="29.25" customHeight="1">
      <c r="B193" s="3"/>
      <c r="C193" s="84" t="s">
        <v>297</v>
      </c>
      <c r="D193" s="85" t="s">
        <v>8</v>
      </c>
      <c r="E193" s="93" t="s">
        <v>289</v>
      </c>
      <c r="F193" s="94">
        <v>2.31</v>
      </c>
      <c r="G193" s="100">
        <f>F193*120</f>
        <v>277.2</v>
      </c>
      <c r="H193" s="85" t="s">
        <v>280</v>
      </c>
    </row>
    <row r="194" spans="2:8" ht="29.25" customHeight="1">
      <c r="B194" s="3"/>
      <c r="C194" s="84" t="s">
        <v>425</v>
      </c>
      <c r="D194" s="85" t="s">
        <v>8</v>
      </c>
      <c r="E194" s="97" t="s">
        <v>422</v>
      </c>
      <c r="F194" s="94">
        <v>17.709999999999997</v>
      </c>
      <c r="G194" s="100">
        <f>F194*250</f>
        <v>4427.4999999999991</v>
      </c>
      <c r="H194" s="85" t="s">
        <v>280</v>
      </c>
    </row>
    <row r="195" spans="2:8" ht="29.25" customHeight="1">
      <c r="B195" s="3"/>
      <c r="C195" s="84" t="s">
        <v>426</v>
      </c>
      <c r="D195" s="85" t="s">
        <v>8</v>
      </c>
      <c r="E195" s="97" t="s">
        <v>419</v>
      </c>
      <c r="F195" s="94">
        <v>6.2617500000000001</v>
      </c>
      <c r="G195" s="100">
        <f>F195*250</f>
        <v>1565.4375</v>
      </c>
      <c r="H195" s="85" t="s">
        <v>280</v>
      </c>
    </row>
    <row r="196" spans="2:8" ht="29.25" customHeight="1">
      <c r="B196" s="3"/>
      <c r="C196" s="84" t="s">
        <v>427</v>
      </c>
      <c r="D196" s="85" t="s">
        <v>8</v>
      </c>
      <c r="E196" s="97" t="s">
        <v>423</v>
      </c>
      <c r="F196" s="94">
        <v>78.429999999999993</v>
      </c>
      <c r="G196" s="100"/>
      <c r="H196" s="85" t="s">
        <v>280</v>
      </c>
    </row>
    <row r="197" spans="2:8" ht="29.25" customHeight="1">
      <c r="B197" s="3"/>
      <c r="C197" s="84" t="s">
        <v>428</v>
      </c>
      <c r="D197" s="85" t="s">
        <v>8</v>
      </c>
      <c r="E197" s="97" t="s">
        <v>423</v>
      </c>
      <c r="F197" s="94">
        <v>78.429999999999993</v>
      </c>
      <c r="G197" s="100"/>
      <c r="H197" s="85" t="s">
        <v>280</v>
      </c>
    </row>
    <row r="198" spans="2:8" ht="29.25" customHeight="1">
      <c r="B198" s="3"/>
      <c r="C198" s="84" t="s">
        <v>429</v>
      </c>
      <c r="D198" s="85" t="s">
        <v>8</v>
      </c>
      <c r="E198" s="97">
        <v>25</v>
      </c>
      <c r="F198" s="94">
        <v>82.224999999999994</v>
      </c>
      <c r="G198" s="100"/>
      <c r="H198" s="85" t="s">
        <v>280</v>
      </c>
    </row>
    <row r="199" spans="2:8" ht="29.25" customHeight="1">
      <c r="B199" s="3"/>
      <c r="C199" s="84" t="s">
        <v>430</v>
      </c>
      <c r="D199" s="85" t="s">
        <v>8</v>
      </c>
      <c r="E199" s="97">
        <v>12</v>
      </c>
      <c r="F199" s="94">
        <v>123.96999999999998</v>
      </c>
      <c r="G199" s="100"/>
      <c r="H199" s="85" t="s">
        <v>280</v>
      </c>
    </row>
    <row r="200" spans="2:8" ht="29.25" customHeight="1">
      <c r="B200" s="3"/>
      <c r="C200" s="84" t="s">
        <v>431</v>
      </c>
      <c r="D200" s="85" t="s">
        <v>8</v>
      </c>
      <c r="E200" s="97">
        <v>16</v>
      </c>
      <c r="F200" s="94">
        <v>170.77499999999998</v>
      </c>
      <c r="G200" s="100"/>
      <c r="H200" s="85" t="s">
        <v>280</v>
      </c>
    </row>
    <row r="201" spans="2:8" ht="29.25" customHeight="1">
      <c r="B201" s="3"/>
      <c r="C201" s="84" t="s">
        <v>432</v>
      </c>
      <c r="D201" s="85" t="s">
        <v>8</v>
      </c>
      <c r="E201" s="97">
        <v>14</v>
      </c>
      <c r="F201" s="94">
        <v>202.39999999999998</v>
      </c>
      <c r="G201" s="100"/>
      <c r="H201" s="85" t="s">
        <v>280</v>
      </c>
    </row>
    <row r="202" spans="2:8" ht="29.25" customHeight="1">
      <c r="B202" s="3"/>
      <c r="C202" s="84" t="s">
        <v>433</v>
      </c>
      <c r="D202" s="85" t="s">
        <v>8</v>
      </c>
      <c r="E202" s="97">
        <v>20</v>
      </c>
      <c r="F202" s="94">
        <v>402.27</v>
      </c>
      <c r="G202" s="100"/>
      <c r="H202" s="85" t="s">
        <v>280</v>
      </c>
    </row>
    <row r="203" spans="2:8" ht="29.25" customHeight="1">
      <c r="B203" s="3"/>
      <c r="C203" s="84" t="s">
        <v>434</v>
      </c>
      <c r="D203" s="85" t="s">
        <v>8</v>
      </c>
      <c r="E203" s="97">
        <v>6</v>
      </c>
      <c r="F203" s="94">
        <v>407.32999999999993</v>
      </c>
      <c r="G203" s="100"/>
      <c r="H203" s="85" t="s">
        <v>280</v>
      </c>
    </row>
    <row r="204" spans="2:8" ht="29.25" customHeight="1">
      <c r="B204" s="3"/>
      <c r="C204" s="84" t="s">
        <v>435</v>
      </c>
      <c r="D204" s="85" t="s">
        <v>8</v>
      </c>
      <c r="E204" s="97">
        <v>12</v>
      </c>
      <c r="F204" s="94">
        <v>423.77499999999998</v>
      </c>
      <c r="G204" s="100"/>
      <c r="H204" s="85" t="s">
        <v>280</v>
      </c>
    </row>
    <row r="205" spans="2:8" ht="29.25" customHeight="1">
      <c r="B205" s="3"/>
      <c r="C205" s="84" t="s">
        <v>436</v>
      </c>
      <c r="D205" s="85" t="s">
        <v>8</v>
      </c>
      <c r="E205" s="97">
        <v>12</v>
      </c>
      <c r="F205" s="94">
        <v>468.04999999999995</v>
      </c>
      <c r="G205" s="100"/>
      <c r="H205" s="85" t="s">
        <v>280</v>
      </c>
    </row>
    <row r="206" spans="2:8" ht="29.25" customHeight="1">
      <c r="B206" s="3"/>
      <c r="C206" s="84" t="s">
        <v>438</v>
      </c>
      <c r="D206" s="85" t="s">
        <v>8</v>
      </c>
      <c r="E206" s="97">
        <v>12</v>
      </c>
      <c r="F206" s="94">
        <v>500.94</v>
      </c>
      <c r="G206" s="100"/>
      <c r="H206" s="85" t="s">
        <v>280</v>
      </c>
    </row>
    <row r="207" spans="2:8" ht="29.25" customHeight="1">
      <c r="B207" s="3"/>
      <c r="C207" s="84" t="s">
        <v>439</v>
      </c>
      <c r="D207" s="85" t="s">
        <v>8</v>
      </c>
      <c r="E207" s="97">
        <v>6</v>
      </c>
      <c r="F207" s="94">
        <v>538.89</v>
      </c>
      <c r="G207" s="100"/>
      <c r="H207" s="85" t="s">
        <v>280</v>
      </c>
    </row>
    <row r="208" spans="2:8" ht="29.25" customHeight="1">
      <c r="B208" s="3"/>
      <c r="C208" s="84" t="s">
        <v>437</v>
      </c>
      <c r="D208" s="85" t="s">
        <v>8</v>
      </c>
      <c r="E208" s="97" t="s">
        <v>424</v>
      </c>
      <c r="F208" s="94">
        <v>20.239999999999998</v>
      </c>
      <c r="G208" s="100"/>
      <c r="H208" s="85" t="s">
        <v>280</v>
      </c>
    </row>
    <row r="209" spans="2:8" ht="13.15" customHeight="1">
      <c r="B209" s="372" t="s">
        <v>251</v>
      </c>
      <c r="C209" s="372"/>
      <c r="D209" s="372"/>
      <c r="E209" s="372"/>
      <c r="F209" s="372"/>
      <c r="G209" s="372"/>
      <c r="H209" s="372"/>
    </row>
    <row r="210" spans="2:8" ht="29.25" customHeight="1">
      <c r="B210" s="3"/>
      <c r="C210" s="84" t="s">
        <v>252</v>
      </c>
      <c r="D210" s="85" t="s">
        <v>8</v>
      </c>
      <c r="E210" s="96" t="s">
        <v>258</v>
      </c>
      <c r="F210" s="94">
        <v>22.439999999999998</v>
      </c>
      <c r="G210" s="100">
        <f>F210*10</f>
        <v>224.39999999999998</v>
      </c>
      <c r="H210" s="105" t="s">
        <v>9</v>
      </c>
    </row>
    <row r="211" spans="2:8" ht="29.25" customHeight="1">
      <c r="B211" s="3"/>
      <c r="C211" s="84" t="s">
        <v>401</v>
      </c>
      <c r="D211" s="85" t="s">
        <v>8</v>
      </c>
      <c r="E211" s="96" t="s">
        <v>258</v>
      </c>
      <c r="F211" s="94">
        <v>22.439999999999998</v>
      </c>
      <c r="G211" s="100">
        <f t="shared" ref="G211:G212" si="11">F211*10</f>
        <v>224.39999999999998</v>
      </c>
      <c r="H211" s="105" t="s">
        <v>9</v>
      </c>
    </row>
    <row r="212" spans="2:8" ht="29.25" customHeight="1">
      <c r="B212" s="3"/>
      <c r="C212" s="84" t="s">
        <v>402</v>
      </c>
      <c r="D212" s="85" t="s">
        <v>8</v>
      </c>
      <c r="E212" s="96" t="s">
        <v>258</v>
      </c>
      <c r="F212" s="94">
        <v>22.439999999999998</v>
      </c>
      <c r="G212" s="100">
        <f t="shared" si="11"/>
        <v>224.39999999999998</v>
      </c>
      <c r="H212" s="105" t="s">
        <v>9</v>
      </c>
    </row>
    <row r="213" spans="2:8" ht="29.25" customHeight="1">
      <c r="B213" s="3"/>
      <c r="C213" s="84" t="s">
        <v>253</v>
      </c>
      <c r="D213" s="85" t="s">
        <v>8</v>
      </c>
      <c r="E213" s="96" t="s">
        <v>259</v>
      </c>
      <c r="F213" s="94">
        <v>22.439999999999998</v>
      </c>
      <c r="G213" s="100">
        <f t="shared" ref="G213:G221" si="12">F213*10</f>
        <v>224.39999999999998</v>
      </c>
      <c r="H213" s="105" t="s">
        <v>9</v>
      </c>
    </row>
    <row r="214" spans="2:8" ht="29.25" customHeight="1">
      <c r="B214" s="3"/>
      <c r="C214" s="84" t="s">
        <v>254</v>
      </c>
      <c r="D214" s="85" t="s">
        <v>8</v>
      </c>
      <c r="E214" s="96" t="s">
        <v>260</v>
      </c>
      <c r="F214" s="94">
        <v>22.439999999999998</v>
      </c>
      <c r="G214" s="100">
        <f t="shared" si="12"/>
        <v>224.39999999999998</v>
      </c>
      <c r="H214" s="105" t="s">
        <v>9</v>
      </c>
    </row>
    <row r="215" spans="2:8" ht="29.25" customHeight="1">
      <c r="B215" s="3"/>
      <c r="C215" s="84" t="s">
        <v>255</v>
      </c>
      <c r="D215" s="85" t="s">
        <v>8</v>
      </c>
      <c r="E215" s="96" t="s">
        <v>261</v>
      </c>
      <c r="F215" s="94">
        <v>22.439999999999998</v>
      </c>
      <c r="G215" s="100">
        <f t="shared" si="12"/>
        <v>224.39999999999998</v>
      </c>
      <c r="H215" s="105" t="s">
        <v>9</v>
      </c>
    </row>
    <row r="216" spans="2:8" ht="29.25" customHeight="1">
      <c r="B216" s="3"/>
      <c r="C216" s="84" t="s">
        <v>256</v>
      </c>
      <c r="D216" s="85" t="s">
        <v>8</v>
      </c>
      <c r="E216" s="96" t="s">
        <v>262</v>
      </c>
      <c r="F216" s="94">
        <v>22.439999999999998</v>
      </c>
      <c r="G216" s="100">
        <f t="shared" si="12"/>
        <v>224.39999999999998</v>
      </c>
      <c r="H216" s="105" t="s">
        <v>9</v>
      </c>
    </row>
    <row r="217" spans="2:8" ht="29.25" customHeight="1">
      <c r="B217" s="3"/>
      <c r="C217" s="84" t="s">
        <v>257</v>
      </c>
      <c r="D217" s="85" t="s">
        <v>8</v>
      </c>
      <c r="E217" s="96" t="s">
        <v>263</v>
      </c>
      <c r="F217" s="94">
        <v>22.439999999999998</v>
      </c>
      <c r="G217" s="100">
        <f t="shared" si="12"/>
        <v>224.39999999999998</v>
      </c>
      <c r="H217" s="105" t="s">
        <v>9</v>
      </c>
    </row>
    <row r="218" spans="2:8" ht="29.25" customHeight="1">
      <c r="B218" s="3">
        <v>73111</v>
      </c>
      <c r="C218" s="84" t="s">
        <v>2052</v>
      </c>
      <c r="D218" s="85" t="s">
        <v>8</v>
      </c>
      <c r="E218" s="96" t="s">
        <v>2045</v>
      </c>
      <c r="F218" s="367">
        <v>3.3349999999999995</v>
      </c>
      <c r="G218" s="100">
        <f>F218*100</f>
        <v>333.49999999999994</v>
      </c>
      <c r="H218" s="105" t="s">
        <v>2044</v>
      </c>
    </row>
    <row r="219" spans="2:8" ht="29.25" customHeight="1">
      <c r="B219" s="3">
        <v>73109</v>
      </c>
      <c r="C219" s="84" t="s">
        <v>2050</v>
      </c>
      <c r="D219" s="85" t="s">
        <v>8</v>
      </c>
      <c r="E219" s="96" t="s">
        <v>605</v>
      </c>
      <c r="F219" s="367">
        <v>12.994999999999999</v>
      </c>
      <c r="G219" s="100">
        <f t="shared" si="12"/>
        <v>129.94999999999999</v>
      </c>
      <c r="H219" s="105" t="s">
        <v>2044</v>
      </c>
    </row>
    <row r="220" spans="2:8" ht="29.25" customHeight="1">
      <c r="B220" s="3">
        <v>73110</v>
      </c>
      <c r="C220" s="84" t="s">
        <v>2053</v>
      </c>
      <c r="D220" s="85" t="s">
        <v>8</v>
      </c>
      <c r="E220" s="96" t="s">
        <v>2045</v>
      </c>
      <c r="F220" s="367">
        <v>5.0599999999999996</v>
      </c>
      <c r="G220" s="100">
        <f>F220*100</f>
        <v>505.99999999999994</v>
      </c>
      <c r="H220" s="105" t="s">
        <v>2044</v>
      </c>
    </row>
    <row r="221" spans="2:8" ht="29.25" customHeight="1">
      <c r="B221" s="3">
        <v>73108</v>
      </c>
      <c r="C221" s="84" t="s">
        <v>2051</v>
      </c>
      <c r="D221" s="85" t="s">
        <v>8</v>
      </c>
      <c r="E221" s="96" t="s">
        <v>605</v>
      </c>
      <c r="F221" s="367">
        <v>14.374999999999998</v>
      </c>
      <c r="G221" s="100">
        <f t="shared" si="12"/>
        <v>143.74999999999997</v>
      </c>
      <c r="H221" s="105" t="s">
        <v>2044</v>
      </c>
    </row>
    <row r="222" spans="2:8" ht="29.25" customHeight="1">
      <c r="B222" s="3">
        <v>205</v>
      </c>
      <c r="C222" s="84" t="s">
        <v>302</v>
      </c>
      <c r="D222" s="85" t="s">
        <v>303</v>
      </c>
      <c r="E222" s="96" t="s">
        <v>304</v>
      </c>
      <c r="F222" s="94">
        <v>49.9</v>
      </c>
      <c r="G222" s="100">
        <f>F222*100</f>
        <v>4990</v>
      </c>
      <c r="H222" s="105" t="s">
        <v>9</v>
      </c>
    </row>
    <row r="223" spans="2:8" ht="29.25" customHeight="1">
      <c r="B223" s="3">
        <v>221</v>
      </c>
      <c r="C223" s="84" t="s">
        <v>305</v>
      </c>
      <c r="D223" s="85" t="s">
        <v>303</v>
      </c>
      <c r="E223" s="96" t="s">
        <v>304</v>
      </c>
      <c r="F223" s="94">
        <v>49.9</v>
      </c>
      <c r="G223" s="100">
        <f t="shared" ref="G223:G224" si="13">F223*100</f>
        <v>4990</v>
      </c>
      <c r="H223" s="105" t="s">
        <v>9</v>
      </c>
    </row>
    <row r="224" spans="2:8" ht="29.25" customHeight="1">
      <c r="B224" s="3">
        <v>218</v>
      </c>
      <c r="C224" s="84" t="s">
        <v>306</v>
      </c>
      <c r="D224" s="85" t="s">
        <v>303</v>
      </c>
      <c r="E224" s="96" t="s">
        <v>304</v>
      </c>
      <c r="F224" s="94">
        <v>67</v>
      </c>
      <c r="G224" s="100">
        <f t="shared" si="13"/>
        <v>6700</v>
      </c>
      <c r="H224" s="85" t="s">
        <v>307</v>
      </c>
    </row>
    <row r="225" spans="2:8" ht="13.15" customHeight="1">
      <c r="B225" s="373" t="s">
        <v>105</v>
      </c>
      <c r="C225" s="373"/>
      <c r="D225" s="373"/>
      <c r="E225" s="373"/>
      <c r="F225" s="373"/>
      <c r="G225" s="373"/>
      <c r="H225" s="373"/>
    </row>
    <row r="226" spans="2:8" ht="36">
      <c r="B226" s="3" t="s">
        <v>106</v>
      </c>
      <c r="C226" s="84" t="s">
        <v>107</v>
      </c>
      <c r="D226" s="85" t="s">
        <v>8</v>
      </c>
      <c r="E226" s="93" t="s">
        <v>403</v>
      </c>
      <c r="F226" s="367">
        <v>10.19</v>
      </c>
      <c r="G226" s="100">
        <f>F226*45</f>
        <v>458.54999999999995</v>
      </c>
      <c r="H226" s="105" t="s">
        <v>9</v>
      </c>
    </row>
    <row r="227" spans="2:8" ht="36">
      <c r="B227" s="3" t="s">
        <v>108</v>
      </c>
      <c r="C227" s="84" t="s">
        <v>109</v>
      </c>
      <c r="D227" s="85" t="s">
        <v>8</v>
      </c>
      <c r="E227" s="93">
        <v>450</v>
      </c>
      <c r="F227" s="94">
        <v>20.584999999999997</v>
      </c>
      <c r="G227" s="100">
        <f>F227*450</f>
        <v>9263.2499999999982</v>
      </c>
      <c r="H227" s="85" t="s">
        <v>280</v>
      </c>
    </row>
    <row r="228" spans="2:8" ht="13.15" customHeight="1">
      <c r="B228" s="372"/>
      <c r="C228" s="372"/>
      <c r="D228" s="372"/>
      <c r="E228" s="372"/>
      <c r="F228" s="372"/>
      <c r="G228" s="372"/>
      <c r="H228" s="372"/>
    </row>
    <row r="229" spans="2:8" ht="13.15" customHeight="1">
      <c r="B229" s="372" t="s">
        <v>110</v>
      </c>
      <c r="C229" s="372"/>
      <c r="D229" s="372"/>
      <c r="E229" s="372"/>
      <c r="F229" s="372"/>
      <c r="G229" s="372"/>
      <c r="H229" s="372"/>
    </row>
    <row r="230" spans="2:8" ht="36">
      <c r="B230" s="3"/>
      <c r="C230" s="84" t="s">
        <v>111</v>
      </c>
      <c r="D230" s="85" t="s">
        <v>112</v>
      </c>
      <c r="E230" s="93">
        <v>5</v>
      </c>
      <c r="F230" s="94">
        <v>344.38799999999992</v>
      </c>
      <c r="G230" s="100">
        <f>F230*5</f>
        <v>1721.9399999999996</v>
      </c>
      <c r="H230" s="85" t="s">
        <v>280</v>
      </c>
    </row>
    <row r="231" spans="2:8" ht="25.15" customHeight="1">
      <c r="B231" s="372" t="s">
        <v>273</v>
      </c>
      <c r="C231" s="372"/>
      <c r="D231" s="372"/>
      <c r="E231" s="372"/>
      <c r="F231" s="372"/>
      <c r="G231" s="372"/>
      <c r="H231" s="372"/>
    </row>
    <row r="232" spans="2:8" ht="33" customHeight="1">
      <c r="B232" s="3"/>
      <c r="C232" s="84" t="s">
        <v>274</v>
      </c>
      <c r="D232" s="85" t="s">
        <v>8</v>
      </c>
      <c r="E232" s="93" t="s">
        <v>278</v>
      </c>
      <c r="F232" s="94">
        <v>0.63360000000000005</v>
      </c>
      <c r="G232" s="100">
        <f>F232*100</f>
        <v>63.360000000000007</v>
      </c>
      <c r="H232" s="85" t="s">
        <v>280</v>
      </c>
    </row>
    <row r="233" spans="2:8" ht="33" customHeight="1">
      <c r="B233" s="3"/>
      <c r="C233" s="84" t="s">
        <v>275</v>
      </c>
      <c r="D233" s="85" t="s">
        <v>8</v>
      </c>
      <c r="E233" s="93" t="s">
        <v>278</v>
      </c>
      <c r="F233" s="94">
        <v>1.1219999999999999</v>
      </c>
      <c r="G233" s="100">
        <f t="shared" ref="G233:G257" si="14">F233*100</f>
        <v>112.19999999999999</v>
      </c>
      <c r="H233" s="85" t="s">
        <v>280</v>
      </c>
    </row>
    <row r="234" spans="2:8" ht="33" customHeight="1">
      <c r="B234" s="3"/>
      <c r="C234" s="84" t="s">
        <v>277</v>
      </c>
      <c r="D234" s="85" t="s">
        <v>8</v>
      </c>
      <c r="E234" s="93" t="s">
        <v>279</v>
      </c>
      <c r="F234" s="94">
        <v>1.0823999999999998</v>
      </c>
      <c r="G234" s="100">
        <f t="shared" si="14"/>
        <v>108.23999999999998</v>
      </c>
      <c r="H234" s="85" t="s">
        <v>280</v>
      </c>
    </row>
    <row r="235" spans="2:8" ht="33" customHeight="1">
      <c r="B235" s="3"/>
      <c r="C235" s="84" t="s">
        <v>276</v>
      </c>
      <c r="D235" s="85" t="s">
        <v>8</v>
      </c>
      <c r="E235" s="93" t="s">
        <v>279</v>
      </c>
      <c r="F235" s="94">
        <v>1.5443999999999998</v>
      </c>
      <c r="G235" s="100">
        <f t="shared" si="14"/>
        <v>154.43999999999997</v>
      </c>
      <c r="H235" s="85" t="s">
        <v>280</v>
      </c>
    </row>
    <row r="236" spans="2:8" ht="22.15" customHeight="1">
      <c r="B236" s="372" t="s">
        <v>113</v>
      </c>
      <c r="C236" s="372"/>
      <c r="D236" s="372"/>
      <c r="E236" s="372"/>
      <c r="F236" s="372"/>
      <c r="G236" s="372"/>
      <c r="H236" s="372"/>
    </row>
    <row r="237" spans="2:8" ht="46.15" customHeight="1">
      <c r="B237" s="3" t="s">
        <v>114</v>
      </c>
      <c r="C237" s="84" t="s">
        <v>353</v>
      </c>
      <c r="D237" s="85" t="s">
        <v>8</v>
      </c>
      <c r="E237" s="95" t="s">
        <v>404</v>
      </c>
      <c r="F237" s="94">
        <v>3.4979999999999998</v>
      </c>
      <c r="G237" s="100">
        <f t="shared" si="14"/>
        <v>349.79999999999995</v>
      </c>
      <c r="H237" s="106" t="s">
        <v>9</v>
      </c>
    </row>
    <row r="238" spans="2:8" ht="46.15" customHeight="1">
      <c r="B238" s="3">
        <v>76287</v>
      </c>
      <c r="C238" s="84" t="s">
        <v>2057</v>
      </c>
      <c r="D238" s="85" t="s">
        <v>8</v>
      </c>
      <c r="E238" s="95" t="s">
        <v>2055</v>
      </c>
      <c r="F238" s="367">
        <v>2.8174999999999999</v>
      </c>
      <c r="G238" s="100">
        <f>F238*180</f>
        <v>507.15</v>
      </c>
      <c r="H238" s="366" t="s">
        <v>2044</v>
      </c>
    </row>
    <row r="239" spans="2:8" ht="46.15" customHeight="1">
      <c r="B239" s="3" t="s">
        <v>115</v>
      </c>
      <c r="C239" s="84" t="s">
        <v>354</v>
      </c>
      <c r="D239" s="85" t="s">
        <v>8</v>
      </c>
      <c r="E239" s="95" t="s">
        <v>404</v>
      </c>
      <c r="F239" s="94">
        <v>3.4979999999999998</v>
      </c>
      <c r="G239" s="100">
        <f t="shared" si="14"/>
        <v>349.79999999999995</v>
      </c>
      <c r="H239" s="85" t="s">
        <v>280</v>
      </c>
    </row>
    <row r="240" spans="2:8" ht="24">
      <c r="B240" s="3">
        <v>77104</v>
      </c>
      <c r="C240" s="84" t="s">
        <v>2054</v>
      </c>
      <c r="D240" s="85" t="s">
        <v>8</v>
      </c>
      <c r="E240" s="95" t="s">
        <v>2055</v>
      </c>
      <c r="F240" s="367">
        <v>2.8174999999999999</v>
      </c>
      <c r="G240" s="100">
        <f>F240*180</f>
        <v>507.15</v>
      </c>
      <c r="H240" s="85" t="s">
        <v>2044</v>
      </c>
    </row>
    <row r="241" spans="2:8" ht="24">
      <c r="B241" s="3">
        <v>78836</v>
      </c>
      <c r="C241" s="84" t="s">
        <v>2056</v>
      </c>
      <c r="D241" s="85" t="s">
        <v>8</v>
      </c>
      <c r="E241" s="95" t="s">
        <v>2055</v>
      </c>
      <c r="F241" s="367">
        <v>2.8174999999999999</v>
      </c>
      <c r="G241" s="100">
        <f>F241*180</f>
        <v>507.15</v>
      </c>
      <c r="H241" s="85" t="s">
        <v>2044</v>
      </c>
    </row>
    <row r="242" spans="2:8" ht="46.15" customHeight="1">
      <c r="B242" s="3" t="s">
        <v>116</v>
      </c>
      <c r="C242" s="84" t="s">
        <v>355</v>
      </c>
      <c r="D242" s="85" t="s">
        <v>8</v>
      </c>
      <c r="E242" s="95" t="s">
        <v>405</v>
      </c>
      <c r="F242" s="94">
        <v>3.3659999999999997</v>
      </c>
      <c r="G242" s="100">
        <f t="shared" si="14"/>
        <v>336.59999999999997</v>
      </c>
      <c r="H242" s="105" t="s">
        <v>9</v>
      </c>
    </row>
    <row r="243" spans="2:8" ht="24">
      <c r="B243" s="3">
        <v>68234</v>
      </c>
      <c r="C243" s="84" t="s">
        <v>2058</v>
      </c>
      <c r="D243" s="85" t="s">
        <v>8</v>
      </c>
      <c r="E243" s="95" t="s">
        <v>405</v>
      </c>
      <c r="F243" s="367">
        <v>2.875</v>
      </c>
      <c r="G243" s="100">
        <f t="shared" si="14"/>
        <v>287.5</v>
      </c>
      <c r="H243" s="365" t="s">
        <v>2044</v>
      </c>
    </row>
    <row r="244" spans="2:8" ht="24">
      <c r="B244" s="3">
        <v>78312</v>
      </c>
      <c r="C244" s="84" t="s">
        <v>2059</v>
      </c>
      <c r="D244" s="85" t="s">
        <v>8</v>
      </c>
      <c r="E244" s="95" t="s">
        <v>405</v>
      </c>
      <c r="F244" s="367">
        <v>2.875</v>
      </c>
      <c r="G244" s="100">
        <f t="shared" si="14"/>
        <v>287.5</v>
      </c>
      <c r="H244" s="365" t="s">
        <v>2044</v>
      </c>
    </row>
    <row r="245" spans="2:8" ht="24">
      <c r="B245" s="3">
        <v>77879</v>
      </c>
      <c r="C245" s="84" t="s">
        <v>2060</v>
      </c>
      <c r="D245" s="85" t="s">
        <v>8</v>
      </c>
      <c r="E245" s="95" t="s">
        <v>405</v>
      </c>
      <c r="F245" s="367">
        <v>2.875</v>
      </c>
      <c r="G245" s="100">
        <f t="shared" si="14"/>
        <v>287.5</v>
      </c>
      <c r="H245" s="365" t="s">
        <v>2044</v>
      </c>
    </row>
    <row r="246" spans="2:8" ht="46.15" customHeight="1">
      <c r="B246" s="3" t="s">
        <v>117</v>
      </c>
      <c r="C246" s="84" t="s">
        <v>356</v>
      </c>
      <c r="D246" s="85" t="s">
        <v>8</v>
      </c>
      <c r="E246" s="95" t="s">
        <v>405</v>
      </c>
      <c r="F246" s="94">
        <v>3.5243999999999995</v>
      </c>
      <c r="G246" s="100">
        <f t="shared" si="14"/>
        <v>352.43999999999994</v>
      </c>
      <c r="H246" s="85" t="s">
        <v>280</v>
      </c>
    </row>
    <row r="247" spans="2:8" ht="46.15" customHeight="1">
      <c r="B247" s="3" t="s">
        <v>118</v>
      </c>
      <c r="C247" s="84" t="s">
        <v>357</v>
      </c>
      <c r="D247" s="85" t="s">
        <v>8</v>
      </c>
      <c r="E247" s="95" t="s">
        <v>405</v>
      </c>
      <c r="F247" s="94">
        <v>3.4584000000000001</v>
      </c>
      <c r="G247" s="100">
        <f t="shared" si="14"/>
        <v>345.84000000000003</v>
      </c>
      <c r="H247" s="105" t="s">
        <v>9</v>
      </c>
    </row>
    <row r="248" spans="2:8" ht="24">
      <c r="B248" s="3">
        <v>78445</v>
      </c>
      <c r="C248" s="84" t="s">
        <v>2064</v>
      </c>
      <c r="D248" s="85" t="s">
        <v>8</v>
      </c>
      <c r="E248" s="95" t="s">
        <v>405</v>
      </c>
      <c r="F248" s="367">
        <v>2.875</v>
      </c>
      <c r="G248" s="100">
        <f t="shared" si="14"/>
        <v>287.5</v>
      </c>
      <c r="H248" s="365" t="s">
        <v>2044</v>
      </c>
    </row>
    <row r="249" spans="2:8" ht="46.15" customHeight="1">
      <c r="B249" s="368" t="s">
        <v>2065</v>
      </c>
      <c r="C249" s="84" t="s">
        <v>358</v>
      </c>
      <c r="D249" s="85" t="s">
        <v>8</v>
      </c>
      <c r="E249" s="95" t="s">
        <v>396</v>
      </c>
      <c r="F249" s="367">
        <v>3.0474999999999999</v>
      </c>
      <c r="G249" s="100">
        <f t="shared" si="14"/>
        <v>304.75</v>
      </c>
      <c r="H249" s="365" t="s">
        <v>2044</v>
      </c>
    </row>
    <row r="250" spans="2:8" ht="46.15" customHeight="1">
      <c r="B250" s="368">
        <v>77109</v>
      </c>
      <c r="C250" s="84" t="s">
        <v>2066</v>
      </c>
      <c r="D250" s="85" t="s">
        <v>8</v>
      </c>
      <c r="E250" s="95" t="s">
        <v>396</v>
      </c>
      <c r="F250" s="367">
        <v>3.0474999999999999</v>
      </c>
      <c r="G250" s="100">
        <f t="shared" si="14"/>
        <v>304.75</v>
      </c>
      <c r="H250" s="365" t="s">
        <v>2044</v>
      </c>
    </row>
    <row r="251" spans="2:8" ht="46.15" customHeight="1">
      <c r="B251" s="368">
        <v>77883</v>
      </c>
      <c r="C251" s="84" t="s">
        <v>2067</v>
      </c>
      <c r="D251" s="85" t="s">
        <v>8</v>
      </c>
      <c r="E251" s="95" t="s">
        <v>396</v>
      </c>
      <c r="F251" s="367">
        <v>3.0474999999999999</v>
      </c>
      <c r="G251" s="100">
        <f t="shared" ref="G251" si="15">F251*100</f>
        <v>304.75</v>
      </c>
      <c r="H251" s="365" t="s">
        <v>2044</v>
      </c>
    </row>
    <row r="252" spans="2:8" ht="46.15" customHeight="1">
      <c r="B252" s="3"/>
      <c r="C252" s="84" t="s">
        <v>359</v>
      </c>
      <c r="D252" s="85" t="s">
        <v>8</v>
      </c>
      <c r="E252" s="95" t="s">
        <v>396</v>
      </c>
      <c r="F252" s="94">
        <v>4.0259999999999998</v>
      </c>
      <c r="G252" s="100">
        <f t="shared" si="14"/>
        <v>402.59999999999997</v>
      </c>
      <c r="H252" s="84" t="s">
        <v>280</v>
      </c>
    </row>
    <row r="253" spans="2:8" ht="46.15" customHeight="1">
      <c r="B253" s="3" t="s">
        <v>119</v>
      </c>
      <c r="C253" s="84" t="s">
        <v>360</v>
      </c>
      <c r="D253" s="85" t="s">
        <v>8</v>
      </c>
      <c r="E253" s="95" t="s">
        <v>406</v>
      </c>
      <c r="F253" s="94">
        <v>4.8179999999999996</v>
      </c>
      <c r="G253" s="100">
        <f t="shared" si="14"/>
        <v>481.79999999999995</v>
      </c>
      <c r="H253" s="84" t="s">
        <v>120</v>
      </c>
    </row>
    <row r="254" spans="2:8" ht="46.15" customHeight="1">
      <c r="B254" s="368" t="s">
        <v>2068</v>
      </c>
      <c r="C254" s="84" t="s">
        <v>361</v>
      </c>
      <c r="D254" s="85" t="s">
        <v>8</v>
      </c>
      <c r="E254" s="97" t="s">
        <v>406</v>
      </c>
      <c r="F254" s="367">
        <v>4.5</v>
      </c>
      <c r="G254" s="100">
        <f t="shared" si="14"/>
        <v>450</v>
      </c>
      <c r="H254" s="84" t="s">
        <v>2044</v>
      </c>
    </row>
    <row r="255" spans="2:8" ht="46.15" customHeight="1">
      <c r="B255" s="3">
        <v>77111</v>
      </c>
      <c r="C255" s="84" t="s">
        <v>2070</v>
      </c>
      <c r="D255" s="85" t="s">
        <v>8</v>
      </c>
      <c r="E255" s="97" t="s">
        <v>406</v>
      </c>
      <c r="F255" s="367">
        <v>4.5</v>
      </c>
      <c r="G255" s="100">
        <f t="shared" si="14"/>
        <v>450</v>
      </c>
      <c r="H255" s="84" t="s">
        <v>2044</v>
      </c>
    </row>
    <row r="256" spans="2:8" ht="46.15" customHeight="1">
      <c r="B256" s="3">
        <v>77885</v>
      </c>
      <c r="C256" s="84" t="s">
        <v>2071</v>
      </c>
      <c r="D256" s="85" t="s">
        <v>8</v>
      </c>
      <c r="E256" s="97" t="s">
        <v>406</v>
      </c>
      <c r="F256" s="367">
        <v>4.5</v>
      </c>
      <c r="G256" s="100">
        <f t="shared" si="14"/>
        <v>450</v>
      </c>
      <c r="H256" s="84" t="s">
        <v>2044</v>
      </c>
    </row>
    <row r="257" spans="2:8" ht="46.15" customHeight="1">
      <c r="B257" s="3" t="s">
        <v>121</v>
      </c>
      <c r="C257" s="84" t="s">
        <v>362</v>
      </c>
      <c r="D257" s="85" t="s">
        <v>8</v>
      </c>
      <c r="E257" s="95" t="s">
        <v>407</v>
      </c>
      <c r="F257" s="94">
        <v>4.7519999999999998</v>
      </c>
      <c r="G257" s="100">
        <f t="shared" si="14"/>
        <v>475.2</v>
      </c>
      <c r="H257" s="105" t="s">
        <v>9</v>
      </c>
    </row>
    <row r="258" spans="2:8" ht="46.15" customHeight="1">
      <c r="B258" s="368" t="s">
        <v>2069</v>
      </c>
      <c r="C258" s="84" t="s">
        <v>363</v>
      </c>
      <c r="D258" s="85" t="s">
        <v>8</v>
      </c>
      <c r="E258" s="93" t="s">
        <v>408</v>
      </c>
      <c r="F258" s="367">
        <v>6.5549999999999997</v>
      </c>
      <c r="G258" s="100">
        <f>F258*60</f>
        <v>393.29999999999995</v>
      </c>
      <c r="H258" s="105" t="s">
        <v>9</v>
      </c>
    </row>
    <row r="259" spans="2:8" ht="46.15" customHeight="1">
      <c r="B259" s="3">
        <v>77111</v>
      </c>
      <c r="C259" s="84" t="s">
        <v>2073</v>
      </c>
      <c r="D259" s="85" t="s">
        <v>8</v>
      </c>
      <c r="E259" s="93" t="s">
        <v>408</v>
      </c>
      <c r="F259" s="367">
        <v>6.5549999999999997</v>
      </c>
      <c r="G259" s="100">
        <f t="shared" ref="G259:G260" si="16">F259*60</f>
        <v>393.29999999999995</v>
      </c>
      <c r="H259" s="365" t="s">
        <v>2044</v>
      </c>
    </row>
    <row r="260" spans="2:8" ht="46.15" customHeight="1">
      <c r="B260" s="3">
        <v>77885</v>
      </c>
      <c r="C260" s="84" t="s">
        <v>2072</v>
      </c>
      <c r="D260" s="85" t="s">
        <v>8</v>
      </c>
      <c r="E260" s="93" t="s">
        <v>408</v>
      </c>
      <c r="F260" s="367">
        <v>6.5549999999999997</v>
      </c>
      <c r="G260" s="100">
        <f t="shared" si="16"/>
        <v>393.29999999999995</v>
      </c>
      <c r="H260" s="365" t="s">
        <v>2044</v>
      </c>
    </row>
    <row r="261" spans="2:8" ht="46.15" customHeight="1">
      <c r="B261" s="3" t="s">
        <v>122</v>
      </c>
      <c r="C261" s="84" t="s">
        <v>364</v>
      </c>
      <c r="D261" s="85" t="s">
        <v>8</v>
      </c>
      <c r="E261" s="93" t="s">
        <v>408</v>
      </c>
      <c r="F261" s="94">
        <v>9.0551999999999992</v>
      </c>
      <c r="G261" s="100">
        <f>F261*60</f>
        <v>543.3119999999999</v>
      </c>
      <c r="H261" s="85" t="s">
        <v>280</v>
      </c>
    </row>
    <row r="262" spans="2:8" ht="46.15" customHeight="1">
      <c r="B262" s="3"/>
      <c r="C262" s="84" t="s">
        <v>365</v>
      </c>
      <c r="D262" s="85" t="s">
        <v>8</v>
      </c>
      <c r="E262" s="93" t="s">
        <v>409</v>
      </c>
      <c r="F262" s="94">
        <v>6.7583999999999991</v>
      </c>
      <c r="G262" s="100">
        <f>F262*50</f>
        <v>337.91999999999996</v>
      </c>
      <c r="H262" s="84" t="s">
        <v>120</v>
      </c>
    </row>
    <row r="263" spans="2:8" ht="46.15" customHeight="1">
      <c r="B263" s="3" t="s">
        <v>123</v>
      </c>
      <c r="C263" s="84" t="s">
        <v>366</v>
      </c>
      <c r="D263" s="85" t="s">
        <v>8</v>
      </c>
      <c r="E263" s="93" t="s">
        <v>410</v>
      </c>
      <c r="F263" s="94">
        <v>22.043999999999997</v>
      </c>
      <c r="G263" s="100">
        <f>F263*30</f>
        <v>661.31999999999994</v>
      </c>
      <c r="H263" s="84" t="s">
        <v>120</v>
      </c>
    </row>
    <row r="264" spans="2:8" ht="46.15" customHeight="1">
      <c r="B264" s="3">
        <v>77118</v>
      </c>
      <c r="C264" s="84" t="s">
        <v>2074</v>
      </c>
      <c r="D264" s="85" t="s">
        <v>8</v>
      </c>
      <c r="E264" s="93" t="s">
        <v>410</v>
      </c>
      <c r="F264" s="367">
        <v>14.489999999999998</v>
      </c>
      <c r="G264" s="100">
        <f>F264*30</f>
        <v>434.69999999999993</v>
      </c>
      <c r="H264" s="84" t="s">
        <v>2044</v>
      </c>
    </row>
    <row r="265" spans="2:8" ht="46.15" customHeight="1">
      <c r="B265" s="3"/>
      <c r="C265" s="84" t="s">
        <v>367</v>
      </c>
      <c r="D265" s="85" t="s">
        <v>8</v>
      </c>
      <c r="E265" s="93" t="s">
        <v>410</v>
      </c>
      <c r="F265" s="94">
        <v>22.360800000000001</v>
      </c>
      <c r="G265" s="100">
        <f>F265*30</f>
        <v>670.82400000000007</v>
      </c>
      <c r="H265" s="85" t="s">
        <v>280</v>
      </c>
    </row>
    <row r="266" spans="2:8" ht="46.15" customHeight="1">
      <c r="B266" s="3"/>
      <c r="C266" s="84" t="s">
        <v>368</v>
      </c>
      <c r="D266" s="85" t="s">
        <v>8</v>
      </c>
      <c r="E266" s="93" t="s">
        <v>411</v>
      </c>
      <c r="F266" s="94">
        <v>17.951999999999998</v>
      </c>
      <c r="G266" s="100">
        <f>F266*25</f>
        <v>448.79999999999995</v>
      </c>
      <c r="H266" s="105" t="s">
        <v>9</v>
      </c>
    </row>
    <row r="267" spans="2:8" ht="25.5">
      <c r="B267" s="375" t="s">
        <v>124</v>
      </c>
      <c r="C267" s="375"/>
      <c r="D267" s="375"/>
      <c r="E267" s="375"/>
      <c r="F267" s="375"/>
      <c r="G267" s="375"/>
      <c r="H267" s="375"/>
    </row>
    <row r="268" spans="2:8" ht="48">
      <c r="B268" s="3"/>
      <c r="C268" s="84" t="s">
        <v>125</v>
      </c>
      <c r="D268" s="85" t="s">
        <v>8</v>
      </c>
      <c r="E268" s="93" t="s">
        <v>412</v>
      </c>
      <c r="F268" s="94">
        <v>4.8840000000000003</v>
      </c>
      <c r="G268" s="100">
        <f>F268*60</f>
        <v>293.04000000000002</v>
      </c>
      <c r="H268" s="85" t="s">
        <v>280</v>
      </c>
    </row>
    <row r="269" spans="2:8" ht="36">
      <c r="B269" s="3"/>
      <c r="C269" s="84" t="s">
        <v>126</v>
      </c>
      <c r="D269" s="85" t="s">
        <v>8</v>
      </c>
      <c r="E269" s="93" t="s">
        <v>413</v>
      </c>
      <c r="F269" s="94">
        <v>17.740799999999997</v>
      </c>
      <c r="G269" s="100">
        <f>F269*20</f>
        <v>354.81599999999992</v>
      </c>
      <c r="H269" s="85" t="s">
        <v>280</v>
      </c>
    </row>
    <row r="270" spans="2:8" ht="15">
      <c r="B270" s="376" t="s">
        <v>127</v>
      </c>
      <c r="C270" s="376"/>
      <c r="D270" s="376"/>
      <c r="E270" s="376"/>
      <c r="F270" s="376"/>
      <c r="G270" s="376"/>
      <c r="H270" s="376"/>
    </row>
    <row r="271" spans="2:8" ht="33.75" customHeight="1">
      <c r="B271" s="3"/>
      <c r="C271" s="84" t="s">
        <v>128</v>
      </c>
      <c r="D271" s="85" t="s">
        <v>8</v>
      </c>
      <c r="E271" s="93" t="s">
        <v>414</v>
      </c>
      <c r="F271" s="94">
        <v>3.4979999999999998</v>
      </c>
      <c r="G271" s="100">
        <f>F271*120</f>
        <v>419.76</v>
      </c>
      <c r="H271" s="85" t="s">
        <v>280</v>
      </c>
    </row>
    <row r="272" spans="2:8" ht="48">
      <c r="B272" s="3"/>
      <c r="C272" s="84" t="s">
        <v>129</v>
      </c>
      <c r="D272" s="85" t="s">
        <v>8</v>
      </c>
      <c r="E272" s="93" t="s">
        <v>414</v>
      </c>
      <c r="F272" s="94">
        <v>3.4979999999999998</v>
      </c>
      <c r="G272" s="100">
        <f t="shared" ref="G272" si="17">F272*120</f>
        <v>419.76</v>
      </c>
      <c r="H272" s="85" t="s">
        <v>280</v>
      </c>
    </row>
    <row r="273" spans="2:8" ht="48">
      <c r="B273" s="3"/>
      <c r="C273" s="84" t="s">
        <v>130</v>
      </c>
      <c r="D273" s="85" t="s">
        <v>8</v>
      </c>
      <c r="E273" s="93" t="s">
        <v>396</v>
      </c>
      <c r="F273" s="94">
        <v>3.7092000000000001</v>
      </c>
      <c r="G273" s="100">
        <f>F273*100</f>
        <v>370.92</v>
      </c>
      <c r="H273" s="85" t="s">
        <v>280</v>
      </c>
    </row>
    <row r="274" spans="2:8" ht="48">
      <c r="B274" s="3"/>
      <c r="C274" s="84" t="s">
        <v>131</v>
      </c>
      <c r="D274" s="85" t="s">
        <v>8</v>
      </c>
      <c r="E274" s="93" t="s">
        <v>412</v>
      </c>
      <c r="F274" s="94">
        <v>5.5439999999999996</v>
      </c>
      <c r="G274" s="100">
        <f>F274*60</f>
        <v>332.64</v>
      </c>
      <c r="H274" s="85" t="s">
        <v>280</v>
      </c>
    </row>
    <row r="275" spans="2:8" ht="36">
      <c r="B275" s="3"/>
      <c r="C275" s="84" t="s">
        <v>132</v>
      </c>
      <c r="D275" s="85" t="s">
        <v>8</v>
      </c>
      <c r="E275" s="93" t="s">
        <v>415</v>
      </c>
      <c r="F275" s="94">
        <v>6.9959999999999996</v>
      </c>
      <c r="G275" s="100">
        <f>F275*36</f>
        <v>251.85599999999999</v>
      </c>
      <c r="H275" s="85" t="s">
        <v>88</v>
      </c>
    </row>
    <row r="276" spans="2:8" ht="36">
      <c r="B276" s="3"/>
      <c r="C276" s="84" t="s">
        <v>133</v>
      </c>
      <c r="D276" s="85" t="s">
        <v>8</v>
      </c>
      <c r="E276" s="93" t="s">
        <v>416</v>
      </c>
      <c r="F276" s="94">
        <v>18.7044</v>
      </c>
      <c r="G276" s="100">
        <f>F276*16</f>
        <v>299.2704</v>
      </c>
      <c r="H276" s="85" t="s">
        <v>280</v>
      </c>
    </row>
    <row r="277" spans="2:8" ht="36.75" customHeight="1">
      <c r="B277" s="372" t="s">
        <v>134</v>
      </c>
      <c r="C277" s="372"/>
      <c r="D277" s="372"/>
      <c r="E277" s="372"/>
      <c r="F277" s="372"/>
      <c r="G277" s="372"/>
      <c r="H277" s="372"/>
    </row>
    <row r="278" spans="2:8" ht="36.75" customHeight="1">
      <c r="B278" s="3"/>
      <c r="C278" s="84" t="s">
        <v>369</v>
      </c>
      <c r="D278" s="85" t="s">
        <v>8</v>
      </c>
      <c r="E278" s="95">
        <v>1250</v>
      </c>
      <c r="F278" s="94">
        <v>3.5640000000000001</v>
      </c>
      <c r="G278" s="100">
        <f>F278*1250</f>
        <v>4455</v>
      </c>
      <c r="H278" s="85" t="s">
        <v>280</v>
      </c>
    </row>
    <row r="279" spans="2:8" ht="36.75" customHeight="1">
      <c r="B279" s="3"/>
      <c r="C279" s="84" t="s">
        <v>370</v>
      </c>
      <c r="D279" s="85" t="s">
        <v>8</v>
      </c>
      <c r="E279" s="95">
        <v>500</v>
      </c>
      <c r="F279" s="94">
        <v>3.6959999999999993</v>
      </c>
      <c r="G279" s="100">
        <f>F279*500</f>
        <v>1847.9999999999995</v>
      </c>
      <c r="H279" s="105" t="s">
        <v>9</v>
      </c>
    </row>
    <row r="280" spans="2:8" ht="36.75" customHeight="1">
      <c r="B280" s="3"/>
      <c r="C280" s="84" t="s">
        <v>371</v>
      </c>
      <c r="D280" s="85" t="s">
        <v>8</v>
      </c>
      <c r="E280" s="95">
        <v>1000</v>
      </c>
      <c r="F280" s="94">
        <v>2.97</v>
      </c>
      <c r="G280" s="100">
        <f>F280*1000</f>
        <v>2970</v>
      </c>
      <c r="H280" s="85" t="s">
        <v>280</v>
      </c>
    </row>
    <row r="281" spans="2:8" ht="36.75" customHeight="1">
      <c r="B281" s="3"/>
      <c r="C281" s="84" t="s">
        <v>372</v>
      </c>
      <c r="D281" s="85" t="s">
        <v>8</v>
      </c>
      <c r="E281" s="95">
        <v>1200</v>
      </c>
      <c r="F281" s="94">
        <v>2.7719999999999998</v>
      </c>
      <c r="G281" s="100">
        <f>F281*1200</f>
        <v>3326.3999999999996</v>
      </c>
      <c r="H281" s="85" t="s">
        <v>280</v>
      </c>
    </row>
    <row r="282" spans="2:8" ht="36.75" customHeight="1">
      <c r="B282" s="3"/>
      <c r="C282" s="84" t="s">
        <v>373</v>
      </c>
      <c r="D282" s="85" t="s">
        <v>8</v>
      </c>
      <c r="E282" s="93">
        <v>900</v>
      </c>
      <c r="F282" s="94">
        <v>3.8279999999999998</v>
      </c>
      <c r="G282" s="100">
        <f>F282*900</f>
        <v>3445.2</v>
      </c>
      <c r="H282" s="85" t="s">
        <v>280</v>
      </c>
    </row>
    <row r="283" spans="2:8" ht="36.75" customHeight="1">
      <c r="B283" s="3"/>
      <c r="C283" s="84" t="s">
        <v>374</v>
      </c>
      <c r="D283" s="85" t="s">
        <v>8</v>
      </c>
      <c r="E283" s="93">
        <v>600</v>
      </c>
      <c r="F283" s="94">
        <v>2.9040000000000004</v>
      </c>
      <c r="G283" s="100">
        <f>F283*600</f>
        <v>1742.4000000000003</v>
      </c>
      <c r="H283" s="105" t="s">
        <v>9</v>
      </c>
    </row>
    <row r="284" spans="2:8" ht="36.75" customHeight="1">
      <c r="B284" s="3" t="s">
        <v>135</v>
      </c>
      <c r="C284" s="84" t="s">
        <v>375</v>
      </c>
      <c r="D284" s="85" t="s">
        <v>8</v>
      </c>
      <c r="E284" s="95" t="s">
        <v>417</v>
      </c>
      <c r="F284" s="94">
        <v>3.9599999999999995</v>
      </c>
      <c r="G284" s="100">
        <f>F284*100</f>
        <v>395.99999999999994</v>
      </c>
      <c r="H284" s="85" t="s">
        <v>280</v>
      </c>
    </row>
    <row r="285" spans="2:8" ht="36.75" customHeight="1">
      <c r="B285" s="3"/>
      <c r="C285" s="84" t="s">
        <v>376</v>
      </c>
      <c r="D285" s="85" t="s">
        <v>8</v>
      </c>
      <c r="E285" s="93">
        <v>750</v>
      </c>
      <c r="F285" s="94">
        <v>3.1679999999999997</v>
      </c>
      <c r="G285" s="92" t="s">
        <v>421</v>
      </c>
      <c r="H285" s="105" t="s">
        <v>9</v>
      </c>
    </row>
    <row r="286" spans="2:8" ht="36.75" customHeight="1">
      <c r="B286" s="3"/>
      <c r="C286" s="84" t="s">
        <v>377</v>
      </c>
      <c r="D286" s="85" t="s">
        <v>8</v>
      </c>
      <c r="E286" s="93">
        <v>750</v>
      </c>
      <c r="F286" s="94">
        <v>5.96</v>
      </c>
      <c r="G286" s="100">
        <f>F286*750</f>
        <v>4470</v>
      </c>
      <c r="H286" s="85" t="s">
        <v>280</v>
      </c>
    </row>
    <row r="287" spans="2:8" ht="36.75" customHeight="1">
      <c r="B287" s="3"/>
      <c r="C287" s="84" t="s">
        <v>378</v>
      </c>
      <c r="D287" s="85" t="s">
        <v>8</v>
      </c>
      <c r="E287" s="93">
        <v>750</v>
      </c>
      <c r="F287" s="94">
        <v>4.3163999999999998</v>
      </c>
      <c r="G287" s="92" t="s">
        <v>421</v>
      </c>
      <c r="H287" s="105" t="s">
        <v>9</v>
      </c>
    </row>
    <row r="288" spans="2:8" ht="36.75" customHeight="1">
      <c r="B288" s="3" t="s">
        <v>136</v>
      </c>
      <c r="C288" s="84" t="s">
        <v>379</v>
      </c>
      <c r="D288" s="85" t="s">
        <v>8</v>
      </c>
      <c r="E288" s="95" t="s">
        <v>397</v>
      </c>
      <c r="F288" s="94">
        <v>4.3559999999999999</v>
      </c>
      <c r="G288" s="100">
        <f>F288*100</f>
        <v>435.59999999999997</v>
      </c>
      <c r="H288" s="85" t="s">
        <v>280</v>
      </c>
    </row>
    <row r="289" spans="2:8" ht="36.75" customHeight="1">
      <c r="B289" s="3"/>
      <c r="C289" s="84" t="s">
        <v>380</v>
      </c>
      <c r="D289" s="85" t="s">
        <v>8</v>
      </c>
      <c r="E289" s="93">
        <v>500</v>
      </c>
      <c r="F289" s="94">
        <v>4.8840000000000003</v>
      </c>
      <c r="G289" s="100">
        <f>F289*500</f>
        <v>2442</v>
      </c>
      <c r="H289" s="85" t="s">
        <v>280</v>
      </c>
    </row>
    <row r="290" spans="2:8" ht="36.75" customHeight="1">
      <c r="B290" s="3" t="s">
        <v>137</v>
      </c>
      <c r="C290" s="84" t="s">
        <v>381</v>
      </c>
      <c r="D290" s="85" t="s">
        <v>8</v>
      </c>
      <c r="E290" s="93">
        <v>414</v>
      </c>
      <c r="F290" s="94">
        <v>6.6924000000000001</v>
      </c>
      <c r="G290" s="100">
        <f>F290*414</f>
        <v>2770.6536000000001</v>
      </c>
      <c r="H290" s="85" t="s">
        <v>280</v>
      </c>
    </row>
    <row r="291" spans="2:8" ht="36.75" customHeight="1">
      <c r="B291" s="3"/>
      <c r="C291" s="84" t="s">
        <v>382</v>
      </c>
      <c r="D291" s="85" t="s">
        <v>8</v>
      </c>
      <c r="E291" s="93">
        <v>500</v>
      </c>
      <c r="F291" s="94">
        <v>4.2240000000000002</v>
      </c>
      <c r="G291" s="92" t="s">
        <v>421</v>
      </c>
      <c r="H291" s="105" t="s">
        <v>9</v>
      </c>
    </row>
    <row r="292" spans="2:8" ht="36.75" customHeight="1">
      <c r="B292" s="3"/>
      <c r="C292" s="84" t="s">
        <v>383</v>
      </c>
      <c r="D292" s="85" t="s">
        <v>8</v>
      </c>
      <c r="E292" s="93">
        <v>500</v>
      </c>
      <c r="F292" s="94">
        <v>8.1311999999999998</v>
      </c>
      <c r="G292" s="100">
        <f>F292*500</f>
        <v>4065.6</v>
      </c>
      <c r="H292" s="85" t="s">
        <v>280</v>
      </c>
    </row>
    <row r="293" spans="2:8" ht="26.25" customHeight="1">
      <c r="B293" s="3"/>
      <c r="C293" s="84" t="s">
        <v>384</v>
      </c>
      <c r="D293" s="85" t="s">
        <v>8</v>
      </c>
      <c r="E293" s="93">
        <v>500</v>
      </c>
      <c r="F293" s="94">
        <v>5.9531999999999989</v>
      </c>
      <c r="G293" s="92" t="s">
        <v>421</v>
      </c>
      <c r="H293" s="105" t="s">
        <v>9</v>
      </c>
    </row>
    <row r="294" spans="2:8" ht="33" customHeight="1">
      <c r="B294" s="3"/>
      <c r="C294" s="84" t="s">
        <v>385</v>
      </c>
      <c r="D294" s="85" t="s">
        <v>8</v>
      </c>
      <c r="E294" s="93">
        <v>360</v>
      </c>
      <c r="F294" s="94">
        <v>10.031999999999998</v>
      </c>
      <c r="G294" s="100">
        <f>F294*360</f>
        <v>3611.5199999999995</v>
      </c>
      <c r="H294" s="85" t="s">
        <v>280</v>
      </c>
    </row>
    <row r="295" spans="2:8" ht="34.5" customHeight="1">
      <c r="B295" s="3"/>
      <c r="C295" s="84" t="s">
        <v>386</v>
      </c>
      <c r="D295" s="85" t="s">
        <v>8</v>
      </c>
      <c r="E295" s="93">
        <v>300</v>
      </c>
      <c r="F295" s="94">
        <v>11.7348</v>
      </c>
      <c r="G295" s="100">
        <f>F295*300</f>
        <v>3520.44</v>
      </c>
      <c r="H295" s="85" t="s">
        <v>280</v>
      </c>
    </row>
    <row r="296" spans="2:8" ht="33" customHeight="1">
      <c r="B296" s="3"/>
      <c r="C296" s="84" t="s">
        <v>387</v>
      </c>
      <c r="D296" s="85" t="s">
        <v>8</v>
      </c>
      <c r="E296" s="93">
        <v>300</v>
      </c>
      <c r="F296" s="94">
        <v>6.0719999999999992</v>
      </c>
      <c r="G296" s="100">
        <f t="shared" ref="G296" si="18">F296*300</f>
        <v>1821.5999999999997</v>
      </c>
      <c r="H296" s="105" t="s">
        <v>9</v>
      </c>
    </row>
    <row r="297" spans="2:8" ht="28.9" customHeight="1">
      <c r="B297" s="3"/>
      <c r="C297" s="84" t="s">
        <v>388</v>
      </c>
      <c r="D297" s="85" t="s">
        <v>8</v>
      </c>
      <c r="E297" s="93">
        <v>130</v>
      </c>
      <c r="F297" s="94">
        <v>47.757600000000004</v>
      </c>
      <c r="G297" s="100">
        <f>F297*130</f>
        <v>6208.4880000000003</v>
      </c>
      <c r="H297" s="85" t="s">
        <v>280</v>
      </c>
    </row>
    <row r="298" spans="2:8" ht="33" customHeight="1">
      <c r="B298" s="3"/>
      <c r="C298" s="84" t="s">
        <v>389</v>
      </c>
      <c r="D298" s="85" t="s">
        <v>8</v>
      </c>
      <c r="E298" s="93">
        <v>130</v>
      </c>
      <c r="F298" s="94">
        <v>37.936799999999998</v>
      </c>
      <c r="G298" s="100">
        <f>F298*130</f>
        <v>4931.7839999999997</v>
      </c>
      <c r="H298" s="85" t="s">
        <v>280</v>
      </c>
    </row>
    <row r="299" spans="2:8" ht="26.25" customHeight="1">
      <c r="B299" s="3"/>
      <c r="C299" s="84" t="s">
        <v>390</v>
      </c>
      <c r="D299" s="85" t="s">
        <v>8</v>
      </c>
      <c r="E299" s="93">
        <v>130</v>
      </c>
      <c r="F299" s="94">
        <v>32.524799999999999</v>
      </c>
      <c r="G299" s="100">
        <f>F299*130</f>
        <v>4228.2240000000002</v>
      </c>
      <c r="H299" s="85" t="s">
        <v>280</v>
      </c>
    </row>
    <row r="300" spans="2:8" ht="40.5" customHeight="1">
      <c r="B300" s="3"/>
      <c r="C300" s="84" t="s">
        <v>391</v>
      </c>
      <c r="D300" s="85" t="s">
        <v>8</v>
      </c>
      <c r="E300" s="93">
        <v>72</v>
      </c>
      <c r="F300" s="94">
        <v>60.72</v>
      </c>
      <c r="G300" s="92" t="s">
        <v>421</v>
      </c>
      <c r="H300" s="105" t="s">
        <v>9</v>
      </c>
    </row>
    <row r="301" spans="2:8" ht="15">
      <c r="B301" s="377" t="s">
        <v>138</v>
      </c>
      <c r="C301" s="377"/>
      <c r="D301" s="377"/>
      <c r="E301" s="377"/>
      <c r="F301" s="377"/>
      <c r="G301" s="377"/>
      <c r="H301" s="377"/>
    </row>
    <row r="302" spans="2:8" ht="36">
      <c r="B302" s="3"/>
      <c r="C302" s="84" t="s">
        <v>139</v>
      </c>
      <c r="D302" s="85" t="s">
        <v>8</v>
      </c>
      <c r="E302" s="95" t="s">
        <v>418</v>
      </c>
      <c r="F302" s="94">
        <v>3.6431999999999993</v>
      </c>
      <c r="G302" s="100">
        <f>F302*200</f>
        <v>728.63999999999987</v>
      </c>
      <c r="H302" s="85" t="s">
        <v>280</v>
      </c>
    </row>
    <row r="303" spans="2:8" ht="36">
      <c r="B303" s="3"/>
      <c r="C303" s="84" t="s">
        <v>140</v>
      </c>
      <c r="D303" s="85" t="s">
        <v>8</v>
      </c>
      <c r="E303" s="95" t="s">
        <v>418</v>
      </c>
      <c r="F303" s="94">
        <v>2.7191999999999998</v>
      </c>
      <c r="G303" s="100">
        <f t="shared" ref="G303" si="19">F303*200</f>
        <v>543.83999999999992</v>
      </c>
      <c r="H303" s="85" t="s">
        <v>280</v>
      </c>
    </row>
    <row r="304" spans="2:8" ht="36">
      <c r="B304" s="3"/>
      <c r="C304" s="84" t="s">
        <v>141</v>
      </c>
      <c r="D304" s="85" t="s">
        <v>8</v>
      </c>
      <c r="E304" s="95" t="s">
        <v>419</v>
      </c>
      <c r="F304" s="94">
        <v>3.4320000000000004</v>
      </c>
      <c r="G304" s="100">
        <f>F304*150</f>
        <v>514.80000000000007</v>
      </c>
      <c r="H304" s="85" t="s">
        <v>280</v>
      </c>
    </row>
    <row r="305" spans="2:8" ht="36">
      <c r="B305" s="3"/>
      <c r="C305" s="84" t="s">
        <v>142</v>
      </c>
      <c r="D305" s="85" t="s">
        <v>8</v>
      </c>
      <c r="E305" s="95" t="s">
        <v>398</v>
      </c>
      <c r="F305" s="94">
        <v>4.3956</v>
      </c>
      <c r="G305" s="100">
        <f>F305*100</f>
        <v>439.56</v>
      </c>
      <c r="H305" s="85" t="s">
        <v>280</v>
      </c>
    </row>
    <row r="306" spans="2:8" ht="36">
      <c r="B306" s="3"/>
      <c r="C306" s="84" t="s">
        <v>143</v>
      </c>
      <c r="D306" s="85" t="s">
        <v>8</v>
      </c>
      <c r="E306" s="93" t="s">
        <v>420</v>
      </c>
      <c r="F306" s="94">
        <v>6.798</v>
      </c>
      <c r="G306" s="100">
        <f>F306*50</f>
        <v>339.9</v>
      </c>
      <c r="H306" s="85" t="s">
        <v>280</v>
      </c>
    </row>
  </sheetData>
  <mergeCells count="31">
    <mergeCell ref="B31:H31"/>
    <mergeCell ref="B267:H267"/>
    <mergeCell ref="B270:H270"/>
    <mergeCell ref="B277:H277"/>
    <mergeCell ref="B301:H301"/>
    <mergeCell ref="B228:H228"/>
    <mergeCell ref="B229:H229"/>
    <mergeCell ref="B236:H236"/>
    <mergeCell ref="B231:H231"/>
    <mergeCell ref="B225:H225"/>
    <mergeCell ref="B95:H95"/>
    <mergeCell ref="B110:H110"/>
    <mergeCell ref="B132:H132"/>
    <mergeCell ref="B48:H48"/>
    <mergeCell ref="B147:H147"/>
    <mergeCell ref="C1:H1"/>
    <mergeCell ref="B3:H3"/>
    <mergeCell ref="B139:H139"/>
    <mergeCell ref="B209:H209"/>
    <mergeCell ref="B179:H179"/>
    <mergeCell ref="B143:H143"/>
    <mergeCell ref="B144:H144"/>
    <mergeCell ref="B158:H158"/>
    <mergeCell ref="B174:H174"/>
    <mergeCell ref="B183:H183"/>
    <mergeCell ref="B39:H39"/>
    <mergeCell ref="B43:H43"/>
    <mergeCell ref="B77:H77"/>
    <mergeCell ref="B135:H135"/>
    <mergeCell ref="B81:H81"/>
    <mergeCell ref="B88:H88"/>
  </mergeCells>
  <pageMargins left="0.39374999999999999" right="0.39374999999999999" top="0.39374999999999999" bottom="0.39374999999999999" header="0.51180555555555496" footer="0.51180555555555496"/>
  <pageSetup paperSize="9" firstPageNumber="0" pageOrder="overThenDown"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H26"/>
  <sheetViews>
    <sheetView topLeftCell="D1" zoomScale="160" zoomScaleNormal="160" workbookViewId="0">
      <selection activeCell="D4" sqref="D4"/>
    </sheetView>
  </sheetViews>
  <sheetFormatPr defaultRowHeight="11.25"/>
  <cols>
    <col min="1" max="1" width="5.33203125" customWidth="1"/>
    <col min="2" max="2" width="0.1640625" customWidth="1"/>
    <col min="3" max="3" width="12.83203125" customWidth="1"/>
    <col min="4" max="4" width="60.83203125" customWidth="1"/>
    <col min="5" max="5" width="12.33203125" customWidth="1"/>
    <col min="6" max="6" width="10.5" customWidth="1"/>
    <col min="7" max="7" width="10.5" style="5" customWidth="1"/>
    <col min="8" max="8" width="14.1640625" customWidth="1"/>
    <col min="9" max="1022" width="10.6640625" customWidth="1"/>
  </cols>
  <sheetData>
    <row r="1" spans="1:8" ht="64.150000000000006" customHeight="1">
      <c r="C1" s="18" t="s">
        <v>169</v>
      </c>
      <c r="D1" s="379" t="s">
        <v>170</v>
      </c>
      <c r="E1" s="380"/>
      <c r="F1" s="380"/>
      <c r="G1" s="380"/>
      <c r="H1" s="380"/>
    </row>
    <row r="2" spans="1:8" ht="33.75">
      <c r="A2" s="6"/>
      <c r="B2" s="6"/>
      <c r="C2" s="7" t="s">
        <v>0</v>
      </c>
      <c r="D2" s="7" t="s">
        <v>1</v>
      </c>
      <c r="E2" s="8" t="s">
        <v>2</v>
      </c>
      <c r="F2" s="8" t="s">
        <v>3</v>
      </c>
      <c r="G2" s="9" t="s">
        <v>4</v>
      </c>
      <c r="H2" s="10" t="s">
        <v>5</v>
      </c>
    </row>
    <row r="3" spans="1:8" ht="12.75">
      <c r="A3" s="11"/>
      <c r="B3" s="11"/>
      <c r="C3" s="378" t="s">
        <v>144</v>
      </c>
      <c r="D3" s="378"/>
      <c r="E3" s="378"/>
      <c r="F3" s="378"/>
      <c r="G3" s="378"/>
      <c r="H3" s="378"/>
    </row>
    <row r="4" spans="1:8" ht="33.75">
      <c r="C4" s="12"/>
      <c r="D4" s="13" t="s">
        <v>145</v>
      </c>
      <c r="E4" s="14" t="s">
        <v>8</v>
      </c>
      <c r="F4" s="15">
        <v>100</v>
      </c>
      <c r="G4" s="16">
        <v>5.8740000000000006</v>
      </c>
      <c r="H4" s="17" t="s">
        <v>146</v>
      </c>
    </row>
    <row r="5" spans="1:8" ht="33.75">
      <c r="C5" s="12"/>
      <c r="D5" s="13" t="s">
        <v>147</v>
      </c>
      <c r="E5" s="14" t="s">
        <v>8</v>
      </c>
      <c r="F5" s="15">
        <v>100</v>
      </c>
      <c r="G5" s="16">
        <v>5.8740000000000006</v>
      </c>
      <c r="H5" s="17" t="s">
        <v>146</v>
      </c>
    </row>
    <row r="6" spans="1:8" ht="33.75">
      <c r="C6" s="12"/>
      <c r="D6" s="13" t="s">
        <v>148</v>
      </c>
      <c r="E6" s="14" t="s">
        <v>8</v>
      </c>
      <c r="F6" s="15">
        <v>100</v>
      </c>
      <c r="G6" s="16">
        <v>5.8740000000000006</v>
      </c>
      <c r="H6" s="17" t="s">
        <v>146</v>
      </c>
    </row>
    <row r="7" spans="1:8" ht="33.75">
      <c r="C7" s="12"/>
      <c r="D7" s="13" t="s">
        <v>149</v>
      </c>
      <c r="E7" s="14" t="s">
        <v>8</v>
      </c>
      <c r="F7" s="15">
        <v>100</v>
      </c>
      <c r="G7" s="16">
        <v>5.8740000000000006</v>
      </c>
      <c r="H7" s="17" t="s">
        <v>146</v>
      </c>
    </row>
    <row r="8" spans="1:8" ht="33.75">
      <c r="C8" s="12"/>
      <c r="D8" s="13" t="s">
        <v>150</v>
      </c>
      <c r="E8" s="14" t="s">
        <v>8</v>
      </c>
      <c r="F8" s="15">
        <v>100</v>
      </c>
      <c r="G8" s="16">
        <v>5.8740000000000006</v>
      </c>
      <c r="H8" s="17" t="s">
        <v>146</v>
      </c>
    </row>
    <row r="9" spans="1:8" ht="33.75">
      <c r="C9" s="12"/>
      <c r="D9" s="13" t="s">
        <v>151</v>
      </c>
      <c r="E9" s="14" t="s">
        <v>8</v>
      </c>
      <c r="F9" s="15">
        <v>100</v>
      </c>
      <c r="G9" s="16">
        <v>8.4743999999999993</v>
      </c>
      <c r="H9" s="17" t="s">
        <v>146</v>
      </c>
    </row>
    <row r="10" spans="1:8" ht="33.75">
      <c r="C10" s="12"/>
      <c r="D10" s="13" t="s">
        <v>152</v>
      </c>
      <c r="E10" s="14" t="s">
        <v>8</v>
      </c>
      <c r="F10" s="15">
        <v>100</v>
      </c>
      <c r="G10" s="16">
        <v>8.4743999999999993</v>
      </c>
      <c r="H10" s="17" t="s">
        <v>146</v>
      </c>
    </row>
    <row r="11" spans="1:8" ht="33.75">
      <c r="C11" s="12"/>
      <c r="D11" s="13" t="s">
        <v>153</v>
      </c>
      <c r="E11" s="14" t="s">
        <v>8</v>
      </c>
      <c r="F11" s="15">
        <v>100</v>
      </c>
      <c r="G11" s="16">
        <v>11.2332</v>
      </c>
      <c r="H11" s="17" t="s">
        <v>146</v>
      </c>
    </row>
    <row r="12" spans="1:8" ht="33.75">
      <c r="C12" s="12"/>
      <c r="D12" s="13" t="s">
        <v>154</v>
      </c>
      <c r="E12" s="14" t="s">
        <v>8</v>
      </c>
      <c r="F12" s="15">
        <v>100</v>
      </c>
      <c r="G12" s="16">
        <v>5.5968000000000009</v>
      </c>
      <c r="H12" s="17" t="s">
        <v>146</v>
      </c>
    </row>
    <row r="13" spans="1:8" ht="33.75">
      <c r="C13" s="12"/>
      <c r="D13" s="13" t="s">
        <v>155</v>
      </c>
      <c r="E13" s="14" t="s">
        <v>8</v>
      </c>
      <c r="F13" s="15">
        <v>100</v>
      </c>
      <c r="G13" s="16">
        <v>5.7815999999999992</v>
      </c>
      <c r="H13" s="17" t="s">
        <v>146</v>
      </c>
    </row>
    <row r="14" spans="1:8" ht="33.75">
      <c r="C14" s="12"/>
      <c r="D14" s="13" t="s">
        <v>156</v>
      </c>
      <c r="E14" s="14" t="s">
        <v>8</v>
      </c>
      <c r="F14" s="15">
        <v>100</v>
      </c>
      <c r="G14" s="16">
        <v>5.5968000000000009</v>
      </c>
      <c r="H14" s="17" t="s">
        <v>146</v>
      </c>
    </row>
    <row r="15" spans="1:8" ht="33.75">
      <c r="C15" s="12"/>
      <c r="D15" s="13" t="s">
        <v>157</v>
      </c>
      <c r="E15" s="14" t="s">
        <v>8</v>
      </c>
      <c r="F15" s="15">
        <v>100</v>
      </c>
      <c r="G15" s="16">
        <v>5.7815999999999992</v>
      </c>
      <c r="H15" s="17" t="s">
        <v>146</v>
      </c>
    </row>
    <row r="16" spans="1:8" ht="33.75">
      <c r="C16" s="12"/>
      <c r="D16" s="13" t="s">
        <v>158</v>
      </c>
      <c r="E16" s="14" t="s">
        <v>8</v>
      </c>
      <c r="F16" s="15">
        <v>100</v>
      </c>
      <c r="G16" s="16">
        <v>8.8968000000000007</v>
      </c>
      <c r="H16" s="17" t="s">
        <v>146</v>
      </c>
    </row>
    <row r="17" spans="3:8" ht="33.75">
      <c r="C17" s="12"/>
      <c r="D17" s="13" t="s">
        <v>159</v>
      </c>
      <c r="E17" s="14" t="s">
        <v>8</v>
      </c>
      <c r="F17" s="15">
        <v>100</v>
      </c>
      <c r="G17" s="16">
        <v>5.5968000000000009</v>
      </c>
      <c r="H17" s="17" t="s">
        <v>146</v>
      </c>
    </row>
    <row r="18" spans="3:8" ht="33.75">
      <c r="C18" s="12"/>
      <c r="D18" s="13" t="s">
        <v>160</v>
      </c>
      <c r="E18" s="14" t="s">
        <v>8</v>
      </c>
      <c r="F18" s="15">
        <v>100</v>
      </c>
      <c r="G18" s="16">
        <v>5.7815999999999992</v>
      </c>
      <c r="H18" s="17" t="s">
        <v>146</v>
      </c>
    </row>
    <row r="19" spans="3:8" ht="33.75">
      <c r="C19" s="12"/>
      <c r="D19" s="13" t="s">
        <v>161</v>
      </c>
      <c r="E19" s="14" t="s">
        <v>8</v>
      </c>
      <c r="F19" s="15">
        <v>100</v>
      </c>
      <c r="G19" s="16">
        <v>8.8968000000000007</v>
      </c>
      <c r="H19" s="17" t="s">
        <v>146</v>
      </c>
    </row>
    <row r="20" spans="3:8" ht="33.75">
      <c r="C20" s="12"/>
      <c r="D20" s="13" t="s">
        <v>162</v>
      </c>
      <c r="E20" s="14" t="s">
        <v>8</v>
      </c>
      <c r="F20" s="15">
        <v>100</v>
      </c>
      <c r="G20" s="16">
        <v>5.5968000000000009</v>
      </c>
      <c r="H20" s="17" t="s">
        <v>146</v>
      </c>
    </row>
    <row r="21" spans="3:8" ht="33.75">
      <c r="C21" s="12"/>
      <c r="D21" s="13" t="s">
        <v>163</v>
      </c>
      <c r="E21" s="14" t="s">
        <v>8</v>
      </c>
      <c r="F21" s="15">
        <v>100</v>
      </c>
      <c r="G21" s="16">
        <v>5.7815999999999992</v>
      </c>
      <c r="H21" s="17" t="s">
        <v>146</v>
      </c>
    </row>
    <row r="22" spans="3:8" ht="33.75">
      <c r="C22" s="12"/>
      <c r="D22" s="13" t="s">
        <v>164</v>
      </c>
      <c r="E22" s="14" t="s">
        <v>8</v>
      </c>
      <c r="F22" s="15">
        <v>100</v>
      </c>
      <c r="G22" s="16">
        <v>8.8968000000000007</v>
      </c>
      <c r="H22" s="17" t="s">
        <v>146</v>
      </c>
    </row>
    <row r="23" spans="3:8" ht="33.75">
      <c r="C23" s="12"/>
      <c r="D23" s="13" t="s">
        <v>165</v>
      </c>
      <c r="E23" s="14" t="s">
        <v>8</v>
      </c>
      <c r="F23" s="15">
        <v>100</v>
      </c>
      <c r="G23" s="16">
        <v>5.5968000000000009</v>
      </c>
      <c r="H23" s="17" t="s">
        <v>146</v>
      </c>
    </row>
    <row r="24" spans="3:8" ht="33.75">
      <c r="C24" s="12"/>
      <c r="D24" s="13" t="s">
        <v>166</v>
      </c>
      <c r="E24" s="14" t="s">
        <v>8</v>
      </c>
      <c r="F24" s="15">
        <v>100</v>
      </c>
      <c r="G24" s="16">
        <v>5.7815999999999992</v>
      </c>
      <c r="H24" s="17" t="s">
        <v>146</v>
      </c>
    </row>
    <row r="25" spans="3:8" ht="33.75">
      <c r="C25" s="12"/>
      <c r="D25" s="13" t="s">
        <v>167</v>
      </c>
      <c r="E25" s="14" t="s">
        <v>8</v>
      </c>
      <c r="F25" s="15">
        <v>100</v>
      </c>
      <c r="G25" s="16">
        <v>8.8968000000000007</v>
      </c>
      <c r="H25" s="17" t="s">
        <v>146</v>
      </c>
    </row>
    <row r="26" spans="3:8" ht="33.75">
      <c r="C26" s="12"/>
      <c r="D26" s="13" t="s">
        <v>168</v>
      </c>
      <c r="E26" s="14" t="s">
        <v>8</v>
      </c>
      <c r="F26" s="15">
        <v>100</v>
      </c>
      <c r="G26" s="16">
        <v>7.1016000000000004</v>
      </c>
      <c r="H26" s="17" t="s">
        <v>146</v>
      </c>
    </row>
  </sheetData>
  <mergeCells count="2">
    <mergeCell ref="C3:H3"/>
    <mergeCell ref="D1:H1"/>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Roman,Обычный"&amp;12&amp;A</oddHeader>
    <oddFooter>&amp;C&amp;"Times New Roman,Обычный"&amp;12Страница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36"/>
  <sheetViews>
    <sheetView topLeftCell="A28" workbookViewId="0">
      <selection activeCell="B1" sqref="B1:I1"/>
    </sheetView>
  </sheetViews>
  <sheetFormatPr defaultRowHeight="15"/>
  <cols>
    <col min="1" max="1" width="50" customWidth="1"/>
    <col min="2" max="4" width="19.33203125" customWidth="1"/>
    <col min="5" max="8" width="19.33203125" style="5" customWidth="1"/>
    <col min="9" max="9" width="31.5" customWidth="1"/>
    <col min="10" max="10" width="9.33203125" style="73" bestFit="1" customWidth="1"/>
  </cols>
  <sheetData>
    <row r="1" spans="1:9" ht="112.15" customHeight="1" thickBot="1">
      <c r="A1" s="18" t="s">
        <v>169</v>
      </c>
      <c r="B1" s="390" t="s">
        <v>238</v>
      </c>
      <c r="C1" s="390"/>
      <c r="D1" s="390"/>
      <c r="E1" s="390"/>
      <c r="F1" s="390"/>
      <c r="G1" s="390"/>
      <c r="H1" s="390"/>
      <c r="I1" s="390"/>
    </row>
    <row r="2" spans="1:9" ht="35.25" customHeight="1" thickBot="1">
      <c r="A2" s="20" t="s">
        <v>182</v>
      </c>
      <c r="B2" s="21" t="s">
        <v>183</v>
      </c>
      <c r="C2" s="21" t="s">
        <v>184</v>
      </c>
      <c r="D2" s="21" t="s">
        <v>185</v>
      </c>
      <c r="E2" s="74" t="s">
        <v>186</v>
      </c>
      <c r="F2" s="74" t="s">
        <v>187</v>
      </c>
      <c r="G2" s="74" t="s">
        <v>188</v>
      </c>
      <c r="H2" s="74" t="s">
        <v>189</v>
      </c>
      <c r="I2" s="22" t="s">
        <v>190</v>
      </c>
    </row>
    <row r="3" spans="1:9" ht="35.25" customHeight="1" thickBot="1">
      <c r="A3" s="384" t="s">
        <v>191</v>
      </c>
      <c r="B3" s="385"/>
      <c r="C3" s="385"/>
      <c r="D3" s="385"/>
      <c r="E3" s="385"/>
      <c r="F3" s="385"/>
      <c r="G3" s="385"/>
      <c r="H3" s="385"/>
      <c r="I3" s="386"/>
    </row>
    <row r="4" spans="1:9" ht="35.25" customHeight="1" thickBot="1">
      <c r="A4" s="387" t="s">
        <v>192</v>
      </c>
      <c r="B4" s="388"/>
      <c r="C4" s="388"/>
      <c r="D4" s="388"/>
      <c r="E4" s="388"/>
      <c r="F4" s="388"/>
      <c r="G4" s="388"/>
      <c r="H4" s="388"/>
      <c r="I4" s="389"/>
    </row>
    <row r="5" spans="1:9" ht="102" customHeight="1">
      <c r="A5" s="23" t="s">
        <v>193</v>
      </c>
      <c r="B5" s="24" t="s">
        <v>194</v>
      </c>
      <c r="C5" s="25">
        <v>500</v>
      </c>
      <c r="D5" s="25" t="s">
        <v>195</v>
      </c>
      <c r="E5" s="26" t="s">
        <v>196</v>
      </c>
      <c r="F5" s="26" t="s">
        <v>196</v>
      </c>
      <c r="G5" s="26" t="s">
        <v>196</v>
      </c>
      <c r="H5" s="26" t="s">
        <v>196</v>
      </c>
      <c r="I5" s="27"/>
    </row>
    <row r="6" spans="1:9" ht="102" customHeight="1">
      <c r="A6" s="28" t="s">
        <v>197</v>
      </c>
      <c r="B6" s="29" t="s">
        <v>194</v>
      </c>
      <c r="C6" s="30">
        <v>1000</v>
      </c>
      <c r="D6" s="30" t="s">
        <v>198</v>
      </c>
      <c r="E6" s="31">
        <v>5.4351000000000003</v>
      </c>
      <c r="F6" s="31">
        <v>5.2720469999999997</v>
      </c>
      <c r="G6" s="31">
        <v>5.1138855899999998</v>
      </c>
      <c r="H6" s="31">
        <v>4.9604690222999999</v>
      </c>
      <c r="I6" s="32"/>
    </row>
    <row r="7" spans="1:9" ht="102" customHeight="1">
      <c r="A7" s="28" t="s">
        <v>197</v>
      </c>
      <c r="B7" s="33" t="s">
        <v>194</v>
      </c>
      <c r="C7" s="34">
        <v>1000</v>
      </c>
      <c r="D7" s="35" t="s">
        <v>195</v>
      </c>
      <c r="E7" s="26">
        <v>5.4351000000000003</v>
      </c>
      <c r="F7" s="26">
        <v>5.2720469999999997</v>
      </c>
      <c r="G7" s="26">
        <v>5.1138855899999998</v>
      </c>
      <c r="H7" s="26">
        <v>4.9604690222999999</v>
      </c>
      <c r="I7" s="36"/>
    </row>
    <row r="8" spans="1:9" ht="102" customHeight="1">
      <c r="A8" s="28" t="s">
        <v>199</v>
      </c>
      <c r="B8" s="29" t="s">
        <v>194</v>
      </c>
      <c r="C8" s="37">
        <v>500</v>
      </c>
      <c r="D8" s="38" t="s">
        <v>195</v>
      </c>
      <c r="E8" s="31">
        <v>5.6364000000000001</v>
      </c>
      <c r="F8" s="31">
        <v>5.4673080000000001</v>
      </c>
      <c r="G8" s="31">
        <v>5.30328876</v>
      </c>
      <c r="H8" s="31">
        <v>5.1441900972000001</v>
      </c>
      <c r="I8" s="32"/>
    </row>
    <row r="9" spans="1:9" ht="102" customHeight="1">
      <c r="A9" s="28" t="s">
        <v>200</v>
      </c>
      <c r="B9" s="33" t="s">
        <v>194</v>
      </c>
      <c r="C9" s="39">
        <v>500</v>
      </c>
      <c r="D9" s="34" t="s">
        <v>198</v>
      </c>
      <c r="E9" s="40">
        <v>11.943800000000001</v>
      </c>
      <c r="F9" s="40">
        <v>11.585486000000001</v>
      </c>
      <c r="G9" s="40">
        <v>11.237921420000001</v>
      </c>
      <c r="H9" s="40">
        <v>10.900783777400001</v>
      </c>
      <c r="I9" s="36"/>
    </row>
    <row r="10" spans="1:9" ht="102" customHeight="1">
      <c r="A10" s="41" t="s">
        <v>201</v>
      </c>
      <c r="B10" s="29" t="s">
        <v>194</v>
      </c>
      <c r="C10" s="37">
        <v>500</v>
      </c>
      <c r="D10" s="42" t="s">
        <v>198</v>
      </c>
      <c r="E10" s="43">
        <v>17.781499999999998</v>
      </c>
      <c r="F10" s="43">
        <v>17.248054999999997</v>
      </c>
      <c r="G10" s="43">
        <v>16.730613349999995</v>
      </c>
      <c r="H10" s="31">
        <v>16.228694949499996</v>
      </c>
      <c r="I10" s="32"/>
    </row>
    <row r="11" spans="1:9" ht="102" customHeight="1">
      <c r="A11" s="28" t="s">
        <v>202</v>
      </c>
      <c r="B11" s="33" t="s">
        <v>194</v>
      </c>
      <c r="C11" s="44">
        <v>500</v>
      </c>
      <c r="D11" s="35" t="s">
        <v>195</v>
      </c>
      <c r="E11" s="45">
        <v>6.575800000000001</v>
      </c>
      <c r="F11" s="45">
        <v>6.3785260000000008</v>
      </c>
      <c r="G11" s="45">
        <v>6.1871702200000005</v>
      </c>
      <c r="H11" s="45">
        <v>6.0015551134000003</v>
      </c>
      <c r="I11" s="36"/>
    </row>
    <row r="12" spans="1:9" ht="102" customHeight="1">
      <c r="A12" s="28" t="s">
        <v>203</v>
      </c>
      <c r="B12" s="29" t="s">
        <v>194</v>
      </c>
      <c r="C12" s="37">
        <v>500</v>
      </c>
      <c r="D12" s="38" t="s">
        <v>195</v>
      </c>
      <c r="E12" s="46">
        <v>6.575800000000001</v>
      </c>
      <c r="F12" s="46">
        <v>6.3785260000000008</v>
      </c>
      <c r="G12" s="46">
        <v>6.1871702200000005</v>
      </c>
      <c r="H12" s="46">
        <v>6.0015551134000003</v>
      </c>
      <c r="I12" s="32"/>
    </row>
    <row r="13" spans="1:9" ht="102" customHeight="1">
      <c r="A13" s="28" t="s">
        <v>204</v>
      </c>
      <c r="B13" s="33" t="s">
        <v>194</v>
      </c>
      <c r="C13" s="44">
        <v>500</v>
      </c>
      <c r="D13" s="47" t="s">
        <v>205</v>
      </c>
      <c r="E13" s="48">
        <v>8.5888000000000009</v>
      </c>
      <c r="F13" s="48">
        <v>8.3311360000000008</v>
      </c>
      <c r="G13" s="48">
        <v>8.0812019199999998</v>
      </c>
      <c r="H13" s="48">
        <v>7.8387658623999998</v>
      </c>
      <c r="I13" s="36"/>
    </row>
    <row r="14" spans="1:9" ht="102" customHeight="1" thickBot="1">
      <c r="A14" s="49" t="s">
        <v>206</v>
      </c>
      <c r="B14" s="50" t="s">
        <v>194</v>
      </c>
      <c r="C14" s="51">
        <v>500</v>
      </c>
      <c r="D14" s="52" t="s">
        <v>205</v>
      </c>
      <c r="E14" s="53">
        <v>8.5888000000000009</v>
      </c>
      <c r="F14" s="53">
        <v>8.3311360000000008</v>
      </c>
      <c r="G14" s="53">
        <v>8.0812019199999998</v>
      </c>
      <c r="H14" s="53">
        <v>7.8387658623999998</v>
      </c>
      <c r="I14" s="54"/>
    </row>
    <row r="15" spans="1:9" ht="102" customHeight="1" thickBot="1">
      <c r="A15" s="391" t="s">
        <v>207</v>
      </c>
      <c r="B15" s="392"/>
      <c r="C15" s="392"/>
      <c r="D15" s="392"/>
      <c r="E15" s="392"/>
      <c r="F15" s="392"/>
      <c r="G15" s="392"/>
      <c r="H15" s="392"/>
      <c r="I15" s="393"/>
    </row>
    <row r="16" spans="1:9" ht="102" customHeight="1">
      <c r="A16" s="55" t="s">
        <v>208</v>
      </c>
      <c r="B16" s="33" t="s">
        <v>194</v>
      </c>
      <c r="C16" s="39">
        <v>250</v>
      </c>
      <c r="D16" s="39" t="s">
        <v>209</v>
      </c>
      <c r="E16" s="75">
        <v>22.142999999999997</v>
      </c>
      <c r="F16" s="56">
        <v>21.478709999999996</v>
      </c>
      <c r="G16" s="56">
        <v>20.834348699999996</v>
      </c>
      <c r="H16" s="56">
        <v>20.209318238999995</v>
      </c>
      <c r="I16" s="57"/>
    </row>
    <row r="17" spans="1:9" ht="102" customHeight="1">
      <c r="A17" s="28" t="s">
        <v>210</v>
      </c>
      <c r="B17" s="29" t="s">
        <v>194</v>
      </c>
      <c r="C17" s="37">
        <v>250</v>
      </c>
      <c r="D17" s="37" t="s">
        <v>211</v>
      </c>
      <c r="E17" s="58">
        <v>33.549999999999997</v>
      </c>
      <c r="F17" s="59">
        <v>32.543499999999995</v>
      </c>
      <c r="G17" s="58">
        <v>31.567194999999995</v>
      </c>
      <c r="H17" s="59">
        <v>30.620179149999995</v>
      </c>
      <c r="I17" s="32"/>
    </row>
    <row r="18" spans="1:9" ht="102" customHeight="1">
      <c r="A18" s="28" t="s">
        <v>212</v>
      </c>
      <c r="B18" s="29" t="s">
        <v>194</v>
      </c>
      <c r="C18" s="37">
        <v>500</v>
      </c>
      <c r="D18" s="60" t="s">
        <v>211</v>
      </c>
      <c r="E18" s="46">
        <v>6.575800000000001</v>
      </c>
      <c r="F18" s="46">
        <v>6.3785260000000008</v>
      </c>
      <c r="G18" s="46">
        <v>6.1871702200000005</v>
      </c>
      <c r="H18" s="46">
        <v>6.0015551134000003</v>
      </c>
      <c r="I18" s="32"/>
    </row>
    <row r="19" spans="1:9" ht="102" customHeight="1">
      <c r="A19" s="28" t="s">
        <v>213</v>
      </c>
      <c r="B19" s="29" t="s">
        <v>194</v>
      </c>
      <c r="C19" s="37">
        <v>500</v>
      </c>
      <c r="D19" s="60" t="s">
        <v>211</v>
      </c>
      <c r="E19" s="76">
        <v>7.9848999999999997</v>
      </c>
      <c r="F19" s="76">
        <v>7.7453529999999997</v>
      </c>
      <c r="G19" s="76">
        <v>7.5129924099999998</v>
      </c>
      <c r="H19" s="76">
        <v>7.2876026377000001</v>
      </c>
      <c r="I19" s="32"/>
    </row>
    <row r="20" spans="1:9" ht="102" customHeight="1" thickBot="1">
      <c r="A20" s="28" t="s">
        <v>214</v>
      </c>
      <c r="B20" s="33" t="s">
        <v>194</v>
      </c>
      <c r="C20" s="44">
        <v>500</v>
      </c>
      <c r="D20" s="44" t="s">
        <v>209</v>
      </c>
      <c r="E20" s="26">
        <v>14.091000000000001</v>
      </c>
      <c r="F20" s="26">
        <v>13.668270000000001</v>
      </c>
      <c r="G20" s="26">
        <v>13.258221900000001</v>
      </c>
      <c r="H20" s="26">
        <v>12.860475243</v>
      </c>
      <c r="I20" s="36"/>
    </row>
    <row r="21" spans="1:9" ht="102" customHeight="1" thickBot="1">
      <c r="A21" s="391" t="s">
        <v>215</v>
      </c>
      <c r="B21" s="392"/>
      <c r="C21" s="392"/>
      <c r="D21" s="392"/>
      <c r="E21" s="392"/>
      <c r="F21" s="392"/>
      <c r="G21" s="392"/>
      <c r="H21" s="392"/>
      <c r="I21" s="393"/>
    </row>
    <row r="22" spans="1:9" ht="102" customHeight="1" thickBot="1">
      <c r="A22" s="28" t="s">
        <v>216</v>
      </c>
      <c r="B22" s="61" t="s">
        <v>194</v>
      </c>
      <c r="C22" s="44">
        <v>500</v>
      </c>
      <c r="D22" s="62" t="s">
        <v>198</v>
      </c>
      <c r="E22" s="63" t="s">
        <v>217</v>
      </c>
      <c r="F22" s="63" t="s">
        <v>218</v>
      </c>
      <c r="G22" s="63" t="s">
        <v>219</v>
      </c>
      <c r="H22" s="63" t="s">
        <v>220</v>
      </c>
      <c r="I22" s="36"/>
    </row>
    <row r="23" spans="1:9" ht="102" customHeight="1" thickBot="1">
      <c r="A23" s="391" t="s">
        <v>221</v>
      </c>
      <c r="B23" s="392"/>
      <c r="C23" s="392"/>
      <c r="D23" s="392"/>
      <c r="E23" s="392"/>
      <c r="F23" s="392"/>
      <c r="G23" s="392"/>
      <c r="H23" s="392"/>
      <c r="I23" s="393"/>
    </row>
    <row r="24" spans="1:9" ht="102" customHeight="1">
      <c r="A24" s="28" t="s">
        <v>222</v>
      </c>
      <c r="B24" s="64" t="s">
        <v>194</v>
      </c>
      <c r="C24" s="44">
        <v>420</v>
      </c>
      <c r="D24" s="65" t="s">
        <v>223</v>
      </c>
      <c r="E24" s="77">
        <v>10.601800000000001</v>
      </c>
      <c r="F24" s="77">
        <v>10.283746000000001</v>
      </c>
      <c r="G24" s="77">
        <v>9.9752336200000009</v>
      </c>
      <c r="H24" s="77">
        <v>9.6759766114000012</v>
      </c>
      <c r="I24" s="36"/>
    </row>
    <row r="25" spans="1:9" ht="102" customHeight="1">
      <c r="A25" s="28" t="s">
        <v>224</v>
      </c>
      <c r="B25" s="64" t="s">
        <v>194</v>
      </c>
      <c r="C25" s="44">
        <v>400</v>
      </c>
      <c r="D25" s="34" t="s">
        <v>209</v>
      </c>
      <c r="E25" s="48">
        <v>26.168999999999997</v>
      </c>
      <c r="F25" s="48">
        <v>25.383929999999996</v>
      </c>
      <c r="G25" s="48">
        <v>24.622412099999995</v>
      </c>
      <c r="H25" s="48">
        <v>23.883739736999996</v>
      </c>
      <c r="I25" s="36"/>
    </row>
    <row r="26" spans="1:9" ht="102" customHeight="1">
      <c r="A26" s="28" t="s">
        <v>225</v>
      </c>
      <c r="B26" s="66" t="s">
        <v>194</v>
      </c>
      <c r="C26" s="67">
        <v>400</v>
      </c>
      <c r="D26" s="42" t="s">
        <v>209</v>
      </c>
      <c r="E26" s="46">
        <v>27.510999999999999</v>
      </c>
      <c r="F26" s="46">
        <v>26.685669999999998</v>
      </c>
      <c r="G26" s="46">
        <v>25.885099899999997</v>
      </c>
      <c r="H26" s="46">
        <v>25.108546902999997</v>
      </c>
      <c r="I26" s="32"/>
    </row>
    <row r="27" spans="1:9" ht="102" customHeight="1">
      <c r="A27" s="28" t="s">
        <v>226</v>
      </c>
      <c r="B27" s="64" t="s">
        <v>194</v>
      </c>
      <c r="C27" s="44">
        <v>200</v>
      </c>
      <c r="D27" s="68" t="s">
        <v>227</v>
      </c>
      <c r="E27" s="75">
        <v>140.91</v>
      </c>
      <c r="F27" s="75">
        <v>136.68269999999998</v>
      </c>
      <c r="G27" s="75">
        <v>132.58221899999998</v>
      </c>
      <c r="H27" s="75">
        <v>128.60475242999999</v>
      </c>
      <c r="I27" s="36"/>
    </row>
    <row r="28" spans="1:9" ht="102" customHeight="1">
      <c r="A28" s="28" t="s">
        <v>228</v>
      </c>
      <c r="B28" s="66" t="s">
        <v>194</v>
      </c>
      <c r="C28" s="37">
        <v>100</v>
      </c>
      <c r="D28" s="42" t="s">
        <v>227</v>
      </c>
      <c r="E28" s="78">
        <v>201.29999999999998</v>
      </c>
      <c r="F28" s="78">
        <v>195.26099999999997</v>
      </c>
      <c r="G28" s="78">
        <v>189.40316999999996</v>
      </c>
      <c r="H28" s="78">
        <v>183.72107489999996</v>
      </c>
      <c r="I28" s="32"/>
    </row>
    <row r="29" spans="1:9" ht="102" customHeight="1">
      <c r="A29" s="28" t="s">
        <v>229</v>
      </c>
      <c r="B29" s="64" t="s">
        <v>194</v>
      </c>
      <c r="C29" s="44">
        <v>400</v>
      </c>
      <c r="D29" s="68" t="s">
        <v>227</v>
      </c>
      <c r="E29" s="40" t="s">
        <v>196</v>
      </c>
      <c r="F29" s="40" t="s">
        <v>196</v>
      </c>
      <c r="G29" s="40" t="s">
        <v>196</v>
      </c>
      <c r="H29" s="40" t="s">
        <v>196</v>
      </c>
      <c r="I29" s="36"/>
    </row>
    <row r="30" spans="1:9" ht="102" customHeight="1">
      <c r="A30" s="28" t="s">
        <v>230</v>
      </c>
      <c r="B30" s="66" t="s">
        <v>194</v>
      </c>
      <c r="C30" s="37">
        <v>400</v>
      </c>
      <c r="D30" s="30" t="s">
        <v>227</v>
      </c>
      <c r="E30" s="78">
        <v>60.39</v>
      </c>
      <c r="F30" s="79">
        <v>58.578299999999999</v>
      </c>
      <c r="G30" s="79">
        <v>56.820950999999994</v>
      </c>
      <c r="H30" s="79">
        <v>55.116322469999993</v>
      </c>
      <c r="I30" s="32"/>
    </row>
    <row r="31" spans="1:9" ht="102" customHeight="1">
      <c r="A31" s="28" t="s">
        <v>231</v>
      </c>
      <c r="B31" s="64" t="s">
        <v>194</v>
      </c>
      <c r="C31" s="44">
        <v>400</v>
      </c>
      <c r="D31" s="34" t="s">
        <v>209</v>
      </c>
      <c r="E31" s="80">
        <v>100.64999999999999</v>
      </c>
      <c r="F31" s="80">
        <v>97.630499999999984</v>
      </c>
      <c r="G31" s="80">
        <v>94.70158499999998</v>
      </c>
      <c r="H31" s="80">
        <v>91.860537449999981</v>
      </c>
      <c r="I31" s="36"/>
    </row>
    <row r="32" spans="1:9" ht="102" customHeight="1">
      <c r="A32" s="28" t="s">
        <v>232</v>
      </c>
      <c r="B32" s="66" t="s">
        <v>194</v>
      </c>
      <c r="C32" s="37">
        <v>200</v>
      </c>
      <c r="D32" s="30" t="s">
        <v>227</v>
      </c>
      <c r="E32" s="79">
        <v>80.52</v>
      </c>
      <c r="F32" s="79">
        <v>78.104399999999998</v>
      </c>
      <c r="G32" s="79">
        <v>75.761268000000001</v>
      </c>
      <c r="H32" s="79">
        <v>73.488429960000005</v>
      </c>
      <c r="I32" s="32"/>
    </row>
    <row r="33" spans="1:9" ht="102" customHeight="1">
      <c r="A33" s="28" t="s">
        <v>233</v>
      </c>
      <c r="B33" s="64" t="s">
        <v>194</v>
      </c>
      <c r="C33" s="44">
        <v>200</v>
      </c>
      <c r="D33" s="34" t="s">
        <v>209</v>
      </c>
      <c r="E33" s="80">
        <v>107.36</v>
      </c>
      <c r="F33" s="80">
        <v>104.1392</v>
      </c>
      <c r="G33" s="80">
        <v>101.015024</v>
      </c>
      <c r="H33" s="80">
        <v>97.984573279999992</v>
      </c>
      <c r="I33" s="36"/>
    </row>
    <row r="34" spans="1:9" ht="102" customHeight="1">
      <c r="A34" s="28" t="s">
        <v>234</v>
      </c>
      <c r="B34" s="66" t="s">
        <v>235</v>
      </c>
      <c r="C34" s="37">
        <v>200</v>
      </c>
      <c r="D34" s="30" t="s">
        <v>209</v>
      </c>
      <c r="E34" s="79">
        <v>201.29999999999998</v>
      </c>
      <c r="F34" s="79">
        <v>195.26099999999997</v>
      </c>
      <c r="G34" s="79">
        <v>189.40316999999996</v>
      </c>
      <c r="H34" s="79">
        <v>183.72107489999996</v>
      </c>
      <c r="I34" s="32"/>
    </row>
    <row r="35" spans="1:9" ht="102" customHeight="1" thickBot="1">
      <c r="A35" s="49" t="s">
        <v>236</v>
      </c>
      <c r="B35" s="69" t="s">
        <v>194</v>
      </c>
      <c r="C35" s="70">
        <v>200</v>
      </c>
      <c r="D35" s="71" t="s">
        <v>209</v>
      </c>
      <c r="E35" s="81">
        <v>201.29999999999998</v>
      </c>
      <c r="F35" s="81">
        <v>195.26099999999997</v>
      </c>
      <c r="G35" s="81">
        <v>189.40316999999996</v>
      </c>
      <c r="H35" s="81">
        <v>183.72107489999996</v>
      </c>
      <c r="I35" s="72"/>
    </row>
    <row r="36" spans="1:9" ht="29.25" thickBot="1">
      <c r="A36" s="381" t="s">
        <v>237</v>
      </c>
      <c r="B36" s="382"/>
      <c r="C36" s="382"/>
      <c r="D36" s="382"/>
      <c r="E36" s="382"/>
      <c r="F36" s="382"/>
      <c r="G36" s="382"/>
      <c r="H36" s="382"/>
      <c r="I36" s="383"/>
    </row>
  </sheetData>
  <mergeCells count="7">
    <mergeCell ref="A36:I36"/>
    <mergeCell ref="A3:I3"/>
    <mergeCell ref="A4:I4"/>
    <mergeCell ref="B1:I1"/>
    <mergeCell ref="A23:I23"/>
    <mergeCell ref="A15:I15"/>
    <mergeCell ref="A21:I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H941"/>
  <sheetViews>
    <sheetView zoomScale="90" zoomScaleNormal="90" workbookViewId="0">
      <selection activeCell="B13" sqref="B13"/>
    </sheetView>
  </sheetViews>
  <sheetFormatPr defaultColWidth="10.6640625" defaultRowHeight="15"/>
  <cols>
    <col min="1" max="1" width="21.33203125" style="303" bestFit="1" customWidth="1"/>
    <col min="2" max="2" width="102" style="303" customWidth="1"/>
    <col min="3" max="3" width="23" style="303" customWidth="1"/>
    <col min="4" max="4" width="17.33203125" style="303" customWidth="1"/>
    <col min="5" max="5" width="14.33203125" style="359" customWidth="1"/>
    <col min="6" max="6" width="20.6640625" style="360" customWidth="1"/>
    <col min="7" max="7" width="33.6640625" style="361" customWidth="1"/>
    <col min="8" max="8" width="10.6640625" style="360"/>
    <col min="9" max="16384" width="10.6640625" style="303"/>
  </cols>
  <sheetData>
    <row r="2" spans="1:8" s="108" customFormat="1" ht="39.950000000000003" customHeight="1">
      <c r="A2" s="394" t="s">
        <v>482</v>
      </c>
      <c r="B2" s="395"/>
      <c r="C2" s="395"/>
      <c r="D2" s="395"/>
      <c r="E2" s="395"/>
      <c r="F2" s="395"/>
      <c r="G2" s="396"/>
      <c r="H2" s="362"/>
    </row>
    <row r="3" spans="1:8" s="108" customFormat="1" ht="12" customHeight="1">
      <c r="A3" s="461" t="s">
        <v>238</v>
      </c>
      <c r="B3" s="462"/>
      <c r="C3" s="462"/>
      <c r="D3" s="462"/>
      <c r="E3" s="462"/>
      <c r="F3" s="462"/>
      <c r="G3" s="463"/>
      <c r="H3" s="362"/>
    </row>
    <row r="4" spans="1:8" s="108" customFormat="1" ht="20.100000000000001" customHeight="1">
      <c r="A4" s="464"/>
      <c r="B4" s="465"/>
      <c r="C4" s="465"/>
      <c r="D4" s="465"/>
      <c r="E4" s="465"/>
      <c r="F4" s="465"/>
      <c r="G4" s="466"/>
      <c r="H4" s="362"/>
    </row>
    <row r="5" spans="1:8" s="108" customFormat="1" ht="20.100000000000001" customHeight="1">
      <c r="A5" s="464"/>
      <c r="B5" s="465"/>
      <c r="C5" s="465"/>
      <c r="D5" s="465"/>
      <c r="E5" s="465"/>
      <c r="F5" s="465"/>
      <c r="G5" s="466"/>
      <c r="H5" s="362"/>
    </row>
    <row r="6" spans="1:8" s="108" customFormat="1" ht="20.100000000000001" customHeight="1">
      <c r="A6" s="464"/>
      <c r="B6" s="465"/>
      <c r="C6" s="465"/>
      <c r="D6" s="465"/>
      <c r="E6" s="465"/>
      <c r="F6" s="465"/>
      <c r="G6" s="466"/>
      <c r="H6" s="362"/>
    </row>
    <row r="7" spans="1:8" s="108" customFormat="1" ht="30" customHeight="1">
      <c r="A7" s="467"/>
      <c r="B7" s="468"/>
      <c r="C7" s="468"/>
      <c r="D7" s="468"/>
      <c r="E7" s="468"/>
      <c r="F7" s="468"/>
      <c r="G7" s="469"/>
      <c r="H7" s="362"/>
    </row>
    <row r="8" spans="1:8" s="109" customFormat="1" ht="38.25" customHeight="1" thickBot="1">
      <c r="A8" s="399" t="s">
        <v>2038</v>
      </c>
      <c r="B8" s="400"/>
      <c r="C8" s="400"/>
      <c r="D8" s="400"/>
      <c r="E8" s="400"/>
      <c r="F8" s="400"/>
      <c r="G8" s="401"/>
      <c r="H8" s="363"/>
    </row>
    <row r="9" spans="1:8" s="108" customFormat="1" ht="51">
      <c r="A9" s="110" t="s">
        <v>483</v>
      </c>
      <c r="B9" s="110" t="s">
        <v>182</v>
      </c>
      <c r="C9" s="110" t="s">
        <v>484</v>
      </c>
      <c r="D9" s="110" t="s">
        <v>485</v>
      </c>
      <c r="E9" s="110" t="s">
        <v>486</v>
      </c>
      <c r="F9" s="111" t="s">
        <v>487</v>
      </c>
      <c r="G9" s="111"/>
      <c r="H9" s="362"/>
    </row>
    <row r="10" spans="1:8" s="108" customFormat="1" ht="20.100000000000001" customHeight="1">
      <c r="A10" s="112"/>
      <c r="B10" s="397" t="s">
        <v>488</v>
      </c>
      <c r="C10" s="398"/>
      <c r="D10" s="398"/>
      <c r="E10" s="398"/>
      <c r="F10" s="113" t="s">
        <v>489</v>
      </c>
      <c r="G10" s="114"/>
      <c r="H10" s="362"/>
    </row>
    <row r="11" spans="1:8" s="108" customFormat="1" ht="20.100000000000001" customHeight="1">
      <c r="A11" s="115">
        <v>10249</v>
      </c>
      <c r="B11" s="116" t="s">
        <v>490</v>
      </c>
      <c r="C11" s="117" t="s">
        <v>491</v>
      </c>
      <c r="D11" s="117" t="s">
        <v>492</v>
      </c>
      <c r="E11" s="117" t="s">
        <v>493</v>
      </c>
      <c r="F11" s="118">
        <v>232.32</v>
      </c>
      <c r="G11" s="119"/>
      <c r="H11" s="362"/>
    </row>
    <row r="12" spans="1:8" s="108" customFormat="1" ht="20.100000000000001" customHeight="1">
      <c r="A12" s="115" t="s">
        <v>494</v>
      </c>
      <c r="B12" s="116" t="s">
        <v>495</v>
      </c>
      <c r="C12" s="117" t="s">
        <v>496</v>
      </c>
      <c r="D12" s="117" t="s">
        <v>492</v>
      </c>
      <c r="E12" s="117" t="s">
        <v>493</v>
      </c>
      <c r="F12" s="118">
        <v>285.12</v>
      </c>
      <c r="G12" s="120"/>
      <c r="H12" s="362"/>
    </row>
    <row r="13" spans="1:8" s="108" customFormat="1" ht="20.100000000000001" customHeight="1">
      <c r="A13" s="115">
        <v>10250</v>
      </c>
      <c r="B13" s="116" t="s">
        <v>495</v>
      </c>
      <c r="C13" s="117" t="s">
        <v>491</v>
      </c>
      <c r="D13" s="117" t="s">
        <v>492</v>
      </c>
      <c r="E13" s="117" t="s">
        <v>493</v>
      </c>
      <c r="F13" s="118">
        <v>250.79999999999998</v>
      </c>
      <c r="G13" s="120"/>
      <c r="H13" s="362"/>
    </row>
    <row r="14" spans="1:8" s="108" customFormat="1" ht="20.100000000000001" customHeight="1">
      <c r="A14" s="115">
        <v>86890390</v>
      </c>
      <c r="B14" s="116" t="s">
        <v>497</v>
      </c>
      <c r="C14" s="117" t="s">
        <v>498</v>
      </c>
      <c r="D14" s="117" t="s">
        <v>499</v>
      </c>
      <c r="E14" s="117" t="s">
        <v>493</v>
      </c>
      <c r="F14" s="118">
        <v>237.6</v>
      </c>
      <c r="G14" s="120"/>
      <c r="H14" s="362"/>
    </row>
    <row r="15" spans="1:8" s="108" customFormat="1" ht="20.100000000000001" customHeight="1">
      <c r="A15" s="115">
        <v>86890391</v>
      </c>
      <c r="B15" s="116" t="s">
        <v>500</v>
      </c>
      <c r="C15" s="117" t="s">
        <v>498</v>
      </c>
      <c r="D15" s="117" t="s">
        <v>501</v>
      </c>
      <c r="E15" s="117" t="s">
        <v>493</v>
      </c>
      <c r="F15" s="118">
        <v>403.92</v>
      </c>
      <c r="G15" s="120"/>
      <c r="H15" s="362"/>
    </row>
    <row r="16" spans="1:8" s="108" customFormat="1" ht="20.100000000000001" customHeight="1">
      <c r="A16" s="115" t="s">
        <v>502</v>
      </c>
      <c r="B16" s="116" t="s">
        <v>503</v>
      </c>
      <c r="C16" s="117" t="s">
        <v>504</v>
      </c>
      <c r="D16" s="117" t="s">
        <v>501</v>
      </c>
      <c r="E16" s="117" t="s">
        <v>505</v>
      </c>
      <c r="F16" s="118">
        <v>570.24</v>
      </c>
      <c r="G16" s="120"/>
      <c r="H16" s="362"/>
    </row>
    <row r="17" spans="1:8" s="108" customFormat="1" ht="20.100000000000001" customHeight="1">
      <c r="A17" s="115">
        <v>86890392</v>
      </c>
      <c r="B17" s="116" t="s">
        <v>506</v>
      </c>
      <c r="C17" s="117" t="s">
        <v>498</v>
      </c>
      <c r="D17" s="117" t="s">
        <v>507</v>
      </c>
      <c r="E17" s="117" t="s">
        <v>508</v>
      </c>
      <c r="F17" s="118">
        <v>430.32</v>
      </c>
      <c r="G17" s="120"/>
      <c r="H17" s="362"/>
    </row>
    <row r="18" spans="1:8" s="108" customFormat="1" ht="20.100000000000001" customHeight="1">
      <c r="A18" s="115">
        <v>10253</v>
      </c>
      <c r="B18" s="116" t="s">
        <v>495</v>
      </c>
      <c r="C18" s="117" t="s">
        <v>491</v>
      </c>
      <c r="D18" s="117" t="s">
        <v>507</v>
      </c>
      <c r="E18" s="117" t="s">
        <v>493</v>
      </c>
      <c r="F18" s="118">
        <v>303.59999999999997</v>
      </c>
      <c r="G18" s="120"/>
      <c r="H18" s="362"/>
    </row>
    <row r="19" spans="1:8" s="108" customFormat="1" ht="20.100000000000001" customHeight="1">
      <c r="A19" s="115">
        <v>10263</v>
      </c>
      <c r="B19" s="116" t="s">
        <v>509</v>
      </c>
      <c r="C19" s="117" t="s">
        <v>491</v>
      </c>
      <c r="D19" s="117" t="s">
        <v>507</v>
      </c>
      <c r="E19" s="117" t="s">
        <v>493</v>
      </c>
      <c r="F19" s="118">
        <v>459.36</v>
      </c>
      <c r="G19" s="120"/>
      <c r="H19" s="362"/>
    </row>
    <row r="20" spans="1:8" s="108" customFormat="1" ht="20.100000000000001" customHeight="1">
      <c r="A20" s="115">
        <v>10473</v>
      </c>
      <c r="B20" s="116" t="s">
        <v>510</v>
      </c>
      <c r="C20" s="117" t="s">
        <v>491</v>
      </c>
      <c r="D20" s="117" t="s">
        <v>507</v>
      </c>
      <c r="E20" s="117" t="s">
        <v>493</v>
      </c>
      <c r="F20" s="118">
        <v>314.16000000000003</v>
      </c>
      <c r="G20" s="120"/>
      <c r="H20" s="362"/>
    </row>
    <row r="21" spans="1:8" s="108" customFormat="1" ht="20.100000000000001" customHeight="1">
      <c r="A21" s="115">
        <v>10261</v>
      </c>
      <c r="B21" s="116" t="s">
        <v>511</v>
      </c>
      <c r="C21" s="117" t="s">
        <v>491</v>
      </c>
      <c r="D21" s="117" t="s">
        <v>507</v>
      </c>
      <c r="E21" s="117" t="s">
        <v>493</v>
      </c>
      <c r="F21" s="118">
        <v>310.2</v>
      </c>
      <c r="G21" s="120"/>
      <c r="H21" s="362"/>
    </row>
    <row r="22" spans="1:8" s="108" customFormat="1" ht="20.100000000000001" customHeight="1">
      <c r="A22" s="115">
        <v>86890393</v>
      </c>
      <c r="B22" s="116" t="s">
        <v>512</v>
      </c>
      <c r="C22" s="117" t="s">
        <v>498</v>
      </c>
      <c r="D22" s="117" t="s">
        <v>513</v>
      </c>
      <c r="E22" s="117" t="s">
        <v>508</v>
      </c>
      <c r="F22" s="118">
        <v>491.03999999999996</v>
      </c>
      <c r="G22" s="120"/>
      <c r="H22" s="362"/>
    </row>
    <row r="23" spans="1:8" s="108" customFormat="1" ht="20.100000000000001" customHeight="1">
      <c r="A23" s="115">
        <v>86890394</v>
      </c>
      <c r="B23" s="116" t="s">
        <v>514</v>
      </c>
      <c r="C23" s="117" t="s">
        <v>498</v>
      </c>
      <c r="D23" s="117" t="s">
        <v>515</v>
      </c>
      <c r="E23" s="117" t="s">
        <v>508</v>
      </c>
      <c r="F23" s="118">
        <v>516.12</v>
      </c>
      <c r="G23" s="120"/>
      <c r="H23" s="362"/>
    </row>
    <row r="24" spans="1:8" s="108" customFormat="1" ht="20.100000000000001" customHeight="1">
      <c r="A24" s="115">
        <v>10258</v>
      </c>
      <c r="B24" s="116" t="s">
        <v>495</v>
      </c>
      <c r="C24" s="117" t="s">
        <v>491</v>
      </c>
      <c r="D24" s="117" t="s">
        <v>515</v>
      </c>
      <c r="E24" s="117" t="s">
        <v>493</v>
      </c>
      <c r="F24" s="118">
        <v>431.64</v>
      </c>
      <c r="G24" s="120"/>
      <c r="H24" s="362"/>
    </row>
    <row r="25" spans="1:8" s="108" customFormat="1" ht="20.100000000000001" customHeight="1">
      <c r="A25" s="115" t="s">
        <v>516</v>
      </c>
      <c r="B25" s="116" t="s">
        <v>517</v>
      </c>
      <c r="C25" s="117" t="s">
        <v>504</v>
      </c>
      <c r="D25" s="117" t="s">
        <v>501</v>
      </c>
      <c r="E25" s="117" t="s">
        <v>518</v>
      </c>
      <c r="F25" s="118">
        <v>650.75999999999988</v>
      </c>
      <c r="G25" s="120"/>
      <c r="H25" s="362"/>
    </row>
    <row r="26" spans="1:8" s="108" customFormat="1" ht="20.100000000000001" customHeight="1">
      <c r="A26" s="115" t="s">
        <v>519</v>
      </c>
      <c r="B26" s="116" t="s">
        <v>520</v>
      </c>
      <c r="C26" s="117" t="s">
        <v>496</v>
      </c>
      <c r="D26" s="117" t="s">
        <v>492</v>
      </c>
      <c r="E26" s="117" t="s">
        <v>521</v>
      </c>
      <c r="F26" s="118">
        <v>459.36</v>
      </c>
      <c r="G26" s="120"/>
      <c r="H26" s="362"/>
    </row>
    <row r="27" spans="1:8" s="108" customFormat="1" ht="20.100000000000001" customHeight="1">
      <c r="A27" s="115">
        <v>86890395</v>
      </c>
      <c r="B27" s="116" t="s">
        <v>522</v>
      </c>
      <c r="C27" s="117" t="s">
        <v>498</v>
      </c>
      <c r="D27" s="117" t="s">
        <v>501</v>
      </c>
      <c r="E27" s="117" t="s">
        <v>521</v>
      </c>
      <c r="F27" s="118">
        <v>650.75999999999988</v>
      </c>
      <c r="G27" s="120"/>
      <c r="H27" s="362"/>
    </row>
    <row r="28" spans="1:8" s="108" customFormat="1" ht="20.100000000000001" customHeight="1">
      <c r="A28" s="115">
        <v>10255</v>
      </c>
      <c r="B28" s="116" t="s">
        <v>520</v>
      </c>
      <c r="C28" s="117" t="s">
        <v>491</v>
      </c>
      <c r="D28" s="117" t="s">
        <v>492</v>
      </c>
      <c r="E28" s="117" t="s">
        <v>518</v>
      </c>
      <c r="F28" s="118">
        <v>458.03999999999996</v>
      </c>
      <c r="G28" s="120"/>
      <c r="H28" s="362"/>
    </row>
    <row r="29" spans="1:8" s="108" customFormat="1" ht="20.100000000000001" customHeight="1">
      <c r="A29" s="115">
        <v>10257</v>
      </c>
      <c r="B29" s="116" t="s">
        <v>520</v>
      </c>
      <c r="C29" s="117" t="s">
        <v>491</v>
      </c>
      <c r="D29" s="117" t="s">
        <v>507</v>
      </c>
      <c r="E29" s="117" t="s">
        <v>518</v>
      </c>
      <c r="F29" s="118">
        <v>677.16</v>
      </c>
      <c r="G29" s="120"/>
      <c r="H29" s="362"/>
    </row>
    <row r="30" spans="1:8" s="108" customFormat="1" ht="20.100000000000001" customHeight="1">
      <c r="A30" s="115">
        <v>86890396</v>
      </c>
      <c r="B30" s="116" t="s">
        <v>523</v>
      </c>
      <c r="C30" s="117" t="s">
        <v>498</v>
      </c>
      <c r="D30" s="117" t="s">
        <v>507</v>
      </c>
      <c r="E30" s="117" t="s">
        <v>521</v>
      </c>
      <c r="F30" s="118">
        <v>710.16</v>
      </c>
      <c r="G30" s="120"/>
      <c r="H30" s="362"/>
    </row>
    <row r="31" spans="1:8" s="108" customFormat="1" ht="20.100000000000001" customHeight="1">
      <c r="A31" s="115">
        <v>10265</v>
      </c>
      <c r="B31" s="116" t="s">
        <v>524</v>
      </c>
      <c r="C31" s="117" t="s">
        <v>491</v>
      </c>
      <c r="D31" s="117" t="s">
        <v>515</v>
      </c>
      <c r="E31" s="117" t="s">
        <v>518</v>
      </c>
      <c r="F31" s="118">
        <v>712.8</v>
      </c>
      <c r="G31" s="120"/>
      <c r="H31" s="362"/>
    </row>
    <row r="32" spans="1:8" s="108" customFormat="1" ht="20.100000000000001" customHeight="1">
      <c r="A32" s="121">
        <v>86890397</v>
      </c>
      <c r="B32" s="122" t="s">
        <v>525</v>
      </c>
      <c r="C32" s="123" t="s">
        <v>498</v>
      </c>
      <c r="D32" s="123" t="s">
        <v>515</v>
      </c>
      <c r="E32" s="123" t="s">
        <v>526</v>
      </c>
      <c r="F32" s="124">
        <v>847.44</v>
      </c>
      <c r="G32" s="125"/>
      <c r="H32" s="362"/>
    </row>
    <row r="33" spans="1:8" s="108" customFormat="1" ht="20.100000000000001" customHeight="1">
      <c r="A33" s="112"/>
      <c r="B33" s="397" t="s">
        <v>527</v>
      </c>
      <c r="C33" s="398"/>
      <c r="D33" s="398"/>
      <c r="E33" s="398"/>
      <c r="F33" s="113" t="s">
        <v>489</v>
      </c>
      <c r="G33" s="114"/>
      <c r="H33" s="362"/>
    </row>
    <row r="34" spans="1:8" s="108" customFormat="1" ht="20.100000000000001" customHeight="1">
      <c r="A34" s="126" t="s">
        <v>528</v>
      </c>
      <c r="B34" s="127" t="s">
        <v>495</v>
      </c>
      <c r="C34" s="117" t="s">
        <v>496</v>
      </c>
      <c r="D34" s="128" t="s">
        <v>492</v>
      </c>
      <c r="E34" s="129" t="s">
        <v>529</v>
      </c>
      <c r="F34" s="119">
        <v>570.24</v>
      </c>
      <c r="G34" s="130"/>
      <c r="H34" s="362"/>
    </row>
    <row r="35" spans="1:8" s="108" customFormat="1" ht="20.100000000000001" customHeight="1">
      <c r="A35" s="126">
        <v>10251</v>
      </c>
      <c r="B35" s="131" t="s">
        <v>495</v>
      </c>
      <c r="C35" s="117" t="s">
        <v>491</v>
      </c>
      <c r="D35" s="132" t="s">
        <v>492</v>
      </c>
      <c r="E35" s="129" t="s">
        <v>530</v>
      </c>
      <c r="F35" s="120">
        <v>488.4</v>
      </c>
      <c r="G35" s="133"/>
      <c r="H35" s="362"/>
    </row>
    <row r="36" spans="1:8" s="108" customFormat="1" ht="20.100000000000001" customHeight="1">
      <c r="A36" s="126" t="s">
        <v>531</v>
      </c>
      <c r="B36" s="131" t="s">
        <v>503</v>
      </c>
      <c r="C36" s="117" t="s">
        <v>504</v>
      </c>
      <c r="D36" s="132" t="s">
        <v>501</v>
      </c>
      <c r="E36" s="129" t="s">
        <v>532</v>
      </c>
      <c r="F36" s="120">
        <v>570.24</v>
      </c>
      <c r="G36" s="133"/>
      <c r="H36" s="362"/>
    </row>
    <row r="37" spans="1:8" s="108" customFormat="1" ht="20.100000000000001" customHeight="1">
      <c r="A37" s="126">
        <v>86890397</v>
      </c>
      <c r="B37" s="131" t="s">
        <v>500</v>
      </c>
      <c r="C37" s="117" t="s">
        <v>498</v>
      </c>
      <c r="D37" s="132" t="s">
        <v>501</v>
      </c>
      <c r="E37" s="129" t="s">
        <v>533</v>
      </c>
      <c r="F37" s="120">
        <v>798.6</v>
      </c>
      <c r="G37" s="133"/>
      <c r="H37" s="362"/>
    </row>
    <row r="38" spans="1:8" s="108" customFormat="1" ht="20.100000000000001" customHeight="1">
      <c r="A38" s="126">
        <v>86890398</v>
      </c>
      <c r="B38" s="131" t="s">
        <v>506</v>
      </c>
      <c r="C38" s="117" t="s">
        <v>498</v>
      </c>
      <c r="D38" s="132" t="s">
        <v>507</v>
      </c>
      <c r="E38" s="129" t="s">
        <v>533</v>
      </c>
      <c r="F38" s="120">
        <v>861.95999999999992</v>
      </c>
      <c r="G38" s="133"/>
      <c r="H38" s="362"/>
    </row>
    <row r="39" spans="1:8" s="108" customFormat="1" ht="20.100000000000001" customHeight="1">
      <c r="A39" s="126">
        <v>86890399</v>
      </c>
      <c r="B39" s="131" t="s">
        <v>512</v>
      </c>
      <c r="C39" s="117" t="s">
        <v>498</v>
      </c>
      <c r="D39" s="132" t="s">
        <v>513</v>
      </c>
      <c r="E39" s="129" t="s">
        <v>534</v>
      </c>
      <c r="F39" s="120">
        <v>975.4799999999999</v>
      </c>
      <c r="G39" s="133"/>
      <c r="H39" s="362"/>
    </row>
    <row r="40" spans="1:8" s="108" customFormat="1" ht="20.100000000000001" customHeight="1">
      <c r="A40" s="126">
        <v>86890400</v>
      </c>
      <c r="B40" s="131" t="s">
        <v>535</v>
      </c>
      <c r="C40" s="117" t="s">
        <v>498</v>
      </c>
      <c r="D40" s="132" t="s">
        <v>515</v>
      </c>
      <c r="E40" s="129" t="s">
        <v>534</v>
      </c>
      <c r="F40" s="120">
        <v>1032.24</v>
      </c>
      <c r="G40" s="133"/>
      <c r="H40" s="362"/>
    </row>
    <row r="41" spans="1:8" s="108" customFormat="1" ht="20.100000000000001" customHeight="1">
      <c r="A41" s="126">
        <v>10254</v>
      </c>
      <c r="B41" s="131" t="s">
        <v>520</v>
      </c>
      <c r="C41" s="117" t="s">
        <v>491</v>
      </c>
      <c r="D41" s="132" t="s">
        <v>492</v>
      </c>
      <c r="E41" s="129" t="s">
        <v>534</v>
      </c>
      <c r="F41" s="120">
        <v>818.4</v>
      </c>
      <c r="G41" s="133"/>
      <c r="H41" s="362"/>
    </row>
    <row r="42" spans="1:8" s="108" customFormat="1" ht="20.100000000000001" customHeight="1">
      <c r="A42" s="126">
        <v>1211</v>
      </c>
      <c r="B42" s="131" t="s">
        <v>520</v>
      </c>
      <c r="C42" s="117" t="s">
        <v>496</v>
      </c>
      <c r="D42" s="132" t="s">
        <v>492</v>
      </c>
      <c r="E42" s="129" t="s">
        <v>536</v>
      </c>
      <c r="F42" s="120">
        <v>918.72</v>
      </c>
      <c r="G42" s="133"/>
      <c r="H42" s="362"/>
    </row>
    <row r="43" spans="1:8" s="108" customFormat="1" ht="20.100000000000001" customHeight="1">
      <c r="A43" s="126" t="s">
        <v>537</v>
      </c>
      <c r="B43" s="131" t="s">
        <v>517</v>
      </c>
      <c r="C43" s="117" t="s">
        <v>504</v>
      </c>
      <c r="D43" s="132" t="s">
        <v>501</v>
      </c>
      <c r="E43" s="129" t="s">
        <v>538</v>
      </c>
      <c r="F43" s="120">
        <v>909.4799999999999</v>
      </c>
      <c r="G43" s="133"/>
      <c r="H43" s="362"/>
    </row>
    <row r="44" spans="1:8" s="108" customFormat="1" ht="20.100000000000001" customHeight="1">
      <c r="A44" s="126">
        <v>86890401</v>
      </c>
      <c r="B44" s="131" t="s">
        <v>522</v>
      </c>
      <c r="C44" s="117" t="s">
        <v>498</v>
      </c>
      <c r="D44" s="132" t="s">
        <v>501</v>
      </c>
      <c r="E44" s="129" t="s">
        <v>539</v>
      </c>
      <c r="F44" s="120">
        <v>1292.28</v>
      </c>
      <c r="G44" s="133"/>
      <c r="H44" s="362"/>
    </row>
    <row r="45" spans="1:8" s="108" customFormat="1" ht="20.100000000000001" customHeight="1">
      <c r="A45" s="126">
        <v>86890401</v>
      </c>
      <c r="B45" s="131" t="s">
        <v>523</v>
      </c>
      <c r="C45" s="117" t="s">
        <v>498</v>
      </c>
      <c r="D45" s="132" t="s">
        <v>507</v>
      </c>
      <c r="E45" s="129" t="s">
        <v>539</v>
      </c>
      <c r="F45" s="120">
        <v>1442.76</v>
      </c>
      <c r="G45" s="133"/>
      <c r="H45" s="362"/>
    </row>
    <row r="46" spans="1:8" s="108" customFormat="1" ht="20.100000000000001" customHeight="1">
      <c r="A46" s="126">
        <v>10256</v>
      </c>
      <c r="B46" s="131" t="s">
        <v>520</v>
      </c>
      <c r="C46" s="117" t="s">
        <v>491</v>
      </c>
      <c r="D46" s="132" t="s">
        <v>507</v>
      </c>
      <c r="E46" s="129" t="s">
        <v>534</v>
      </c>
      <c r="F46" s="120">
        <v>1108.8</v>
      </c>
      <c r="G46" s="133"/>
      <c r="H46" s="362"/>
    </row>
    <row r="47" spans="1:8" s="108" customFormat="1" ht="20.100000000000001" customHeight="1">
      <c r="A47" s="126">
        <v>86890402</v>
      </c>
      <c r="B47" s="131" t="s">
        <v>540</v>
      </c>
      <c r="C47" s="117" t="s">
        <v>498</v>
      </c>
      <c r="D47" s="132" t="s">
        <v>513</v>
      </c>
      <c r="E47" s="129" t="s">
        <v>539</v>
      </c>
      <c r="F47" s="120">
        <v>1442.76</v>
      </c>
      <c r="G47" s="133"/>
      <c r="H47" s="362"/>
    </row>
    <row r="48" spans="1:8" s="108" customFormat="1" ht="20.100000000000001" customHeight="1">
      <c r="A48" s="134">
        <v>86890403</v>
      </c>
      <c r="B48" s="135" t="s">
        <v>541</v>
      </c>
      <c r="C48" s="123" t="s">
        <v>498</v>
      </c>
      <c r="D48" s="136" t="s">
        <v>515</v>
      </c>
      <c r="E48" s="137" t="s">
        <v>534</v>
      </c>
      <c r="F48" s="125">
        <v>1709.3999999999999</v>
      </c>
      <c r="G48" s="138"/>
      <c r="H48" s="362"/>
    </row>
    <row r="49" spans="1:8" s="108" customFormat="1" ht="20.100000000000001" customHeight="1">
      <c r="A49" s="139"/>
      <c r="B49" s="397" t="s">
        <v>542</v>
      </c>
      <c r="C49" s="398"/>
      <c r="D49" s="398"/>
      <c r="E49" s="398"/>
      <c r="F49" s="113" t="s">
        <v>489</v>
      </c>
      <c r="G49" s="140"/>
      <c r="H49" s="362"/>
    </row>
    <row r="50" spans="1:8" s="108" customFormat="1" ht="20.100000000000001" customHeight="1">
      <c r="A50" s="115" t="s">
        <v>543</v>
      </c>
      <c r="B50" s="116" t="s">
        <v>544</v>
      </c>
      <c r="C50" s="117" t="s">
        <v>504</v>
      </c>
      <c r="D50" s="117" t="s">
        <v>492</v>
      </c>
      <c r="E50" s="117">
        <v>100</v>
      </c>
      <c r="F50" s="118">
        <v>79.2</v>
      </c>
      <c r="G50" s="119"/>
      <c r="H50" s="362"/>
    </row>
    <row r="51" spans="1:8" s="108" customFormat="1" ht="20.100000000000001" customHeight="1">
      <c r="A51" s="115" t="s">
        <v>545</v>
      </c>
      <c r="B51" s="116" t="s">
        <v>546</v>
      </c>
      <c r="C51" s="117" t="s">
        <v>504</v>
      </c>
      <c r="D51" s="117" t="s">
        <v>492</v>
      </c>
      <c r="E51" s="117">
        <v>100</v>
      </c>
      <c r="F51" s="118">
        <v>85.8</v>
      </c>
      <c r="G51" s="120"/>
      <c r="H51" s="362"/>
    </row>
    <row r="52" spans="1:8" s="108" customFormat="1" ht="20.100000000000001" customHeight="1">
      <c r="A52" s="115">
        <v>36753</v>
      </c>
      <c r="B52" s="116" t="s">
        <v>547</v>
      </c>
      <c r="C52" s="117" t="s">
        <v>498</v>
      </c>
      <c r="D52" s="117" t="s">
        <v>548</v>
      </c>
      <c r="E52" s="117" t="s">
        <v>549</v>
      </c>
      <c r="F52" s="118">
        <v>26.4</v>
      </c>
      <c r="G52" s="120"/>
      <c r="H52" s="362"/>
    </row>
    <row r="53" spans="1:8" s="108" customFormat="1" ht="20.100000000000001" customHeight="1">
      <c r="A53" s="115">
        <v>10291</v>
      </c>
      <c r="B53" s="116" t="s">
        <v>550</v>
      </c>
      <c r="C53" s="117" t="s">
        <v>491</v>
      </c>
      <c r="D53" s="117" t="s">
        <v>507</v>
      </c>
      <c r="E53" s="117" t="s">
        <v>551</v>
      </c>
      <c r="F53" s="118">
        <v>19.139999999999997</v>
      </c>
      <c r="G53" s="120"/>
      <c r="H53" s="362"/>
    </row>
    <row r="54" spans="1:8" s="108" customFormat="1" ht="20.100000000000001" customHeight="1">
      <c r="A54" s="115" t="s">
        <v>552</v>
      </c>
      <c r="B54" s="116" t="s">
        <v>553</v>
      </c>
      <c r="C54" s="117" t="s">
        <v>554</v>
      </c>
      <c r="D54" s="117" t="s">
        <v>492</v>
      </c>
      <c r="E54" s="117" t="s">
        <v>555</v>
      </c>
      <c r="F54" s="118">
        <v>34.32</v>
      </c>
      <c r="G54" s="120"/>
      <c r="H54" s="362"/>
    </row>
    <row r="55" spans="1:8" s="108" customFormat="1" ht="20.100000000000001" customHeight="1">
      <c r="A55" s="115" t="s">
        <v>556</v>
      </c>
      <c r="B55" s="116" t="s">
        <v>557</v>
      </c>
      <c r="C55" s="117" t="s">
        <v>504</v>
      </c>
      <c r="D55" s="117" t="s">
        <v>492</v>
      </c>
      <c r="E55" s="117" t="s">
        <v>558</v>
      </c>
      <c r="F55" s="118">
        <v>43.559999999999995</v>
      </c>
      <c r="G55" s="120"/>
      <c r="H55" s="362"/>
    </row>
    <row r="56" spans="1:8" s="108" customFormat="1" ht="20.100000000000001" customHeight="1">
      <c r="A56" s="115" t="s">
        <v>559</v>
      </c>
      <c r="B56" s="116" t="s">
        <v>560</v>
      </c>
      <c r="C56" s="117" t="s">
        <v>504</v>
      </c>
      <c r="D56" s="117" t="s">
        <v>501</v>
      </c>
      <c r="E56" s="117" t="s">
        <v>561</v>
      </c>
      <c r="F56" s="118">
        <v>151.79999999999998</v>
      </c>
      <c r="G56" s="120"/>
      <c r="H56" s="362"/>
    </row>
    <row r="57" spans="1:8" s="108" customFormat="1" ht="20.100000000000001" customHeight="1">
      <c r="A57" s="115" t="s">
        <v>562</v>
      </c>
      <c r="B57" s="116" t="s">
        <v>563</v>
      </c>
      <c r="C57" s="117" t="s">
        <v>504</v>
      </c>
      <c r="D57" s="117" t="s">
        <v>501</v>
      </c>
      <c r="E57" s="117" t="s">
        <v>564</v>
      </c>
      <c r="F57" s="118">
        <v>221.76000000000002</v>
      </c>
      <c r="G57" s="120"/>
      <c r="H57" s="362"/>
    </row>
    <row r="58" spans="1:8" s="108" customFormat="1" ht="20.100000000000001" customHeight="1">
      <c r="A58" s="115">
        <v>10271</v>
      </c>
      <c r="B58" s="116" t="s">
        <v>565</v>
      </c>
      <c r="C58" s="117" t="s">
        <v>491</v>
      </c>
      <c r="D58" s="117" t="s">
        <v>507</v>
      </c>
      <c r="E58" s="117" t="s">
        <v>566</v>
      </c>
      <c r="F58" s="118">
        <v>100.32</v>
      </c>
      <c r="G58" s="120"/>
      <c r="H58" s="362"/>
    </row>
    <row r="59" spans="1:8" s="108" customFormat="1" ht="20.100000000000001" customHeight="1">
      <c r="A59" s="115">
        <v>10273</v>
      </c>
      <c r="B59" s="116" t="s">
        <v>567</v>
      </c>
      <c r="C59" s="117" t="s">
        <v>491</v>
      </c>
      <c r="D59" s="117" t="s">
        <v>507</v>
      </c>
      <c r="E59" s="117" t="s">
        <v>568</v>
      </c>
      <c r="F59" s="118">
        <v>134.63999999999999</v>
      </c>
      <c r="G59" s="120"/>
      <c r="H59" s="362"/>
    </row>
    <row r="60" spans="1:8" s="108" customFormat="1" ht="20.100000000000001" customHeight="1">
      <c r="A60" s="115">
        <v>10281</v>
      </c>
      <c r="B60" s="116" t="s">
        <v>569</v>
      </c>
      <c r="C60" s="117" t="s">
        <v>491</v>
      </c>
      <c r="D60" s="117" t="s">
        <v>507</v>
      </c>
      <c r="E60" s="117" t="s">
        <v>570</v>
      </c>
      <c r="F60" s="118">
        <v>213.83999999999997</v>
      </c>
      <c r="G60" s="120"/>
      <c r="H60" s="362"/>
    </row>
    <row r="61" spans="1:8" s="108" customFormat="1" ht="20.100000000000001" customHeight="1">
      <c r="A61" s="121">
        <v>10287</v>
      </c>
      <c r="B61" s="122" t="s">
        <v>571</v>
      </c>
      <c r="C61" s="117" t="s">
        <v>491</v>
      </c>
      <c r="D61" s="123" t="s">
        <v>507</v>
      </c>
      <c r="E61" s="123" t="s">
        <v>572</v>
      </c>
      <c r="F61" s="124">
        <v>264</v>
      </c>
      <c r="G61" s="125"/>
      <c r="H61" s="362"/>
    </row>
    <row r="62" spans="1:8" s="108" customFormat="1" ht="20.100000000000001" customHeight="1">
      <c r="A62" s="139"/>
      <c r="B62" s="397" t="s">
        <v>573</v>
      </c>
      <c r="C62" s="398"/>
      <c r="D62" s="398"/>
      <c r="E62" s="398"/>
      <c r="F62" s="113" t="s">
        <v>489</v>
      </c>
      <c r="G62" s="140"/>
      <c r="H62" s="362"/>
    </row>
    <row r="63" spans="1:8" s="108" customFormat="1" ht="20.100000000000001" customHeight="1">
      <c r="A63" s="115">
        <v>10279</v>
      </c>
      <c r="B63" s="116" t="s">
        <v>569</v>
      </c>
      <c r="C63" s="117" t="s">
        <v>491</v>
      </c>
      <c r="D63" s="117" t="s">
        <v>492</v>
      </c>
      <c r="E63" s="117" t="s">
        <v>574</v>
      </c>
      <c r="F63" s="118">
        <v>180.83999999999997</v>
      </c>
      <c r="G63" s="119"/>
      <c r="H63" s="362"/>
    </row>
    <row r="64" spans="1:8" s="108" customFormat="1" ht="20.100000000000001" customHeight="1">
      <c r="A64" s="115">
        <v>10285</v>
      </c>
      <c r="B64" s="116" t="s">
        <v>575</v>
      </c>
      <c r="C64" s="117" t="s">
        <v>491</v>
      </c>
      <c r="D64" s="117" t="s">
        <v>492</v>
      </c>
      <c r="E64" s="117" t="s">
        <v>570</v>
      </c>
      <c r="F64" s="118">
        <v>244.2</v>
      </c>
      <c r="G64" s="120"/>
      <c r="H64" s="362"/>
    </row>
    <row r="65" spans="1:8" s="108" customFormat="1" ht="20.100000000000001" customHeight="1">
      <c r="A65" s="115">
        <v>10270</v>
      </c>
      <c r="B65" s="116" t="s">
        <v>576</v>
      </c>
      <c r="C65" s="117" t="s">
        <v>491</v>
      </c>
      <c r="D65" s="117" t="s">
        <v>507</v>
      </c>
      <c r="E65" s="117" t="s">
        <v>577</v>
      </c>
      <c r="F65" s="118">
        <v>110.88000000000001</v>
      </c>
      <c r="G65" s="120"/>
      <c r="H65" s="362"/>
    </row>
    <row r="66" spans="1:8" s="108" customFormat="1" ht="20.100000000000001" customHeight="1">
      <c r="A66" s="115">
        <v>10275</v>
      </c>
      <c r="B66" s="116" t="s">
        <v>567</v>
      </c>
      <c r="C66" s="117" t="s">
        <v>491</v>
      </c>
      <c r="D66" s="117" t="s">
        <v>507</v>
      </c>
      <c r="E66" s="117" t="s">
        <v>574</v>
      </c>
      <c r="F66" s="118">
        <v>188.76000000000002</v>
      </c>
      <c r="G66" s="120"/>
      <c r="H66" s="362"/>
    </row>
    <row r="67" spans="1:8" s="108" customFormat="1" ht="20.100000000000001" customHeight="1">
      <c r="A67" s="115">
        <v>10280</v>
      </c>
      <c r="B67" s="116" t="s">
        <v>569</v>
      </c>
      <c r="C67" s="117" t="s">
        <v>491</v>
      </c>
      <c r="D67" s="117" t="s">
        <v>507</v>
      </c>
      <c r="E67" s="117" t="s">
        <v>570</v>
      </c>
      <c r="F67" s="118">
        <v>217.79999999999998</v>
      </c>
      <c r="G67" s="120"/>
      <c r="H67" s="362"/>
    </row>
    <row r="68" spans="1:8" s="108" customFormat="1" ht="20.100000000000001" customHeight="1">
      <c r="A68" s="121">
        <v>10286</v>
      </c>
      <c r="B68" s="122" t="s">
        <v>571</v>
      </c>
      <c r="C68" s="123" t="s">
        <v>491</v>
      </c>
      <c r="D68" s="123" t="s">
        <v>507</v>
      </c>
      <c r="E68" s="123" t="s">
        <v>570</v>
      </c>
      <c r="F68" s="124">
        <v>287.76</v>
      </c>
      <c r="G68" s="125"/>
      <c r="H68" s="362"/>
    </row>
    <row r="69" spans="1:8" s="108" customFormat="1" ht="20.100000000000001" customHeight="1">
      <c r="A69" s="141"/>
      <c r="B69" s="402" t="s">
        <v>578</v>
      </c>
      <c r="C69" s="403"/>
      <c r="D69" s="403"/>
      <c r="E69" s="142"/>
      <c r="F69" s="143"/>
      <c r="G69" s="144"/>
      <c r="H69" s="362"/>
    </row>
    <row r="70" spans="1:8" s="108" customFormat="1" ht="20.100000000000001" customHeight="1">
      <c r="A70" s="145"/>
      <c r="B70" s="397" t="s">
        <v>579</v>
      </c>
      <c r="C70" s="398"/>
      <c r="D70" s="398"/>
      <c r="E70" s="398"/>
      <c r="F70" s="113" t="s">
        <v>489</v>
      </c>
      <c r="G70" s="146"/>
      <c r="H70" s="362"/>
    </row>
    <row r="71" spans="1:8" s="108" customFormat="1" ht="20.100000000000001" customHeight="1">
      <c r="A71" s="126">
        <v>39057</v>
      </c>
      <c r="B71" s="127" t="s">
        <v>580</v>
      </c>
      <c r="C71" s="147" t="s">
        <v>581</v>
      </c>
      <c r="D71" s="147" t="s">
        <v>582</v>
      </c>
      <c r="E71" s="147" t="s">
        <v>493</v>
      </c>
      <c r="F71" s="119">
        <v>229.68</v>
      </c>
      <c r="G71" s="130"/>
      <c r="H71" s="362"/>
    </row>
    <row r="72" spans="1:8" s="108" customFormat="1" ht="20.100000000000001" customHeight="1">
      <c r="A72" s="148">
        <v>42919</v>
      </c>
      <c r="B72" s="131" t="s">
        <v>583</v>
      </c>
      <c r="C72" s="132" t="s">
        <v>496</v>
      </c>
      <c r="D72" s="132" t="s">
        <v>582</v>
      </c>
      <c r="E72" s="149" t="s">
        <v>493</v>
      </c>
      <c r="F72" s="120">
        <v>237.6</v>
      </c>
      <c r="G72" s="133"/>
      <c r="H72" s="362"/>
    </row>
    <row r="73" spans="1:8" s="108" customFormat="1" ht="20.100000000000001" customHeight="1">
      <c r="A73" s="148">
        <v>39054</v>
      </c>
      <c r="B73" s="131" t="s">
        <v>584</v>
      </c>
      <c r="C73" s="149" t="s">
        <v>581</v>
      </c>
      <c r="D73" s="149" t="s">
        <v>582</v>
      </c>
      <c r="E73" s="147" t="s">
        <v>585</v>
      </c>
      <c r="F73" s="120">
        <v>208.56</v>
      </c>
      <c r="G73" s="133"/>
      <c r="H73" s="362"/>
    </row>
    <row r="74" spans="1:8" s="108" customFormat="1" ht="20.100000000000001" customHeight="1">
      <c r="A74" s="148">
        <v>38702</v>
      </c>
      <c r="B74" s="131" t="s">
        <v>586</v>
      </c>
      <c r="C74" s="149" t="s">
        <v>581</v>
      </c>
      <c r="D74" s="149" t="s">
        <v>582</v>
      </c>
      <c r="E74" s="149" t="s">
        <v>585</v>
      </c>
      <c r="F74" s="120">
        <v>231</v>
      </c>
      <c r="G74" s="133"/>
      <c r="H74" s="362"/>
    </row>
    <row r="75" spans="1:8" s="108" customFormat="1" ht="20.100000000000001" customHeight="1">
      <c r="A75" s="148" t="s">
        <v>587</v>
      </c>
      <c r="B75" s="131" t="s">
        <v>586</v>
      </c>
      <c r="C75" s="149" t="s">
        <v>588</v>
      </c>
      <c r="D75" s="149" t="s">
        <v>582</v>
      </c>
      <c r="E75" s="149" t="s">
        <v>589</v>
      </c>
      <c r="F75" s="120">
        <v>285.12</v>
      </c>
      <c r="G75" s="133"/>
      <c r="H75" s="362"/>
    </row>
    <row r="76" spans="1:8" s="108" customFormat="1" ht="20.100000000000001" customHeight="1">
      <c r="A76" s="148" t="s">
        <v>590</v>
      </c>
      <c r="B76" s="131" t="s">
        <v>591</v>
      </c>
      <c r="C76" s="149" t="s">
        <v>588</v>
      </c>
      <c r="D76" s="149" t="s">
        <v>582</v>
      </c>
      <c r="E76" s="149" t="s">
        <v>589</v>
      </c>
      <c r="F76" s="120">
        <v>293.03999999999996</v>
      </c>
      <c r="G76" s="133"/>
      <c r="H76" s="362"/>
    </row>
    <row r="77" spans="1:8" s="108" customFormat="1" ht="20.100000000000001" customHeight="1">
      <c r="A77" s="148">
        <v>39055</v>
      </c>
      <c r="B77" s="131" t="s">
        <v>592</v>
      </c>
      <c r="C77" s="149" t="s">
        <v>581</v>
      </c>
      <c r="D77" s="149" t="s">
        <v>582</v>
      </c>
      <c r="E77" s="149" t="s">
        <v>585</v>
      </c>
      <c r="F77" s="120">
        <v>266.64</v>
      </c>
      <c r="G77" s="133"/>
      <c r="H77" s="362"/>
    </row>
    <row r="78" spans="1:8" s="108" customFormat="1" ht="20.100000000000001" customHeight="1">
      <c r="A78" s="148">
        <v>42154</v>
      </c>
      <c r="B78" s="131" t="s">
        <v>593</v>
      </c>
      <c r="C78" s="132" t="s">
        <v>581</v>
      </c>
      <c r="D78" s="132" t="s">
        <v>582</v>
      </c>
      <c r="E78" s="149" t="s">
        <v>594</v>
      </c>
      <c r="F78" s="120">
        <v>87.11999999999999</v>
      </c>
      <c r="G78" s="133"/>
      <c r="H78" s="362"/>
    </row>
    <row r="79" spans="1:8" s="108" customFormat="1" ht="20.100000000000001" customHeight="1">
      <c r="A79" s="150">
        <v>39056</v>
      </c>
      <c r="B79" s="135" t="s">
        <v>595</v>
      </c>
      <c r="C79" s="136" t="s">
        <v>581</v>
      </c>
      <c r="D79" s="136" t="s">
        <v>582</v>
      </c>
      <c r="E79" s="151" t="s">
        <v>594</v>
      </c>
      <c r="F79" s="125">
        <v>121.44</v>
      </c>
      <c r="G79" s="138"/>
      <c r="H79" s="362"/>
    </row>
    <row r="80" spans="1:8" s="108" customFormat="1" ht="20.100000000000001" customHeight="1">
      <c r="A80" s="145"/>
      <c r="B80" s="397" t="s">
        <v>596</v>
      </c>
      <c r="C80" s="398"/>
      <c r="D80" s="398"/>
      <c r="E80" s="398"/>
      <c r="F80" s="113"/>
      <c r="G80" s="146"/>
      <c r="H80" s="362"/>
    </row>
    <row r="81" spans="1:8" s="108" customFormat="1" ht="20.100000000000001" customHeight="1">
      <c r="A81" s="126" t="s">
        <v>597</v>
      </c>
      <c r="B81" s="127" t="s">
        <v>586</v>
      </c>
      <c r="C81" s="147" t="s">
        <v>588</v>
      </c>
      <c r="D81" s="147" t="s">
        <v>598</v>
      </c>
      <c r="E81" s="147" t="s">
        <v>589</v>
      </c>
      <c r="F81" s="119">
        <v>343.2</v>
      </c>
      <c r="G81" s="119"/>
      <c r="H81" s="362"/>
    </row>
    <row r="82" spans="1:8" s="108" customFormat="1" ht="20.100000000000001" customHeight="1">
      <c r="A82" s="148" t="s">
        <v>599</v>
      </c>
      <c r="B82" s="131" t="s">
        <v>591</v>
      </c>
      <c r="C82" s="149" t="s">
        <v>588</v>
      </c>
      <c r="D82" s="149" t="s">
        <v>598</v>
      </c>
      <c r="E82" s="149" t="s">
        <v>589</v>
      </c>
      <c r="F82" s="120">
        <v>352.44</v>
      </c>
      <c r="G82" s="120"/>
      <c r="H82" s="362"/>
    </row>
    <row r="83" spans="1:8" s="108" customFormat="1" ht="20.100000000000001" customHeight="1">
      <c r="A83" s="150" t="s">
        <v>600</v>
      </c>
      <c r="B83" s="135" t="s">
        <v>592</v>
      </c>
      <c r="C83" s="151" t="s">
        <v>588</v>
      </c>
      <c r="D83" s="151" t="s">
        <v>598</v>
      </c>
      <c r="E83" s="151" t="s">
        <v>589</v>
      </c>
      <c r="F83" s="125">
        <v>426.36</v>
      </c>
      <c r="G83" s="125"/>
      <c r="H83" s="362"/>
    </row>
    <row r="84" spans="1:8" s="108" customFormat="1" ht="20.100000000000001" customHeight="1">
      <c r="A84" s="145"/>
      <c r="B84" s="397" t="s">
        <v>601</v>
      </c>
      <c r="C84" s="398"/>
      <c r="D84" s="398"/>
      <c r="E84" s="398"/>
      <c r="F84" s="113"/>
      <c r="G84" s="146"/>
      <c r="H84" s="362"/>
    </row>
    <row r="85" spans="1:8" s="108" customFormat="1" ht="20.100000000000001" customHeight="1">
      <c r="A85" s="126">
        <v>39896</v>
      </c>
      <c r="B85" s="127" t="s">
        <v>580</v>
      </c>
      <c r="C85" s="152" t="s">
        <v>581</v>
      </c>
      <c r="D85" s="128" t="s">
        <v>602</v>
      </c>
      <c r="E85" s="147" t="s">
        <v>603</v>
      </c>
      <c r="F85" s="119">
        <v>285.12</v>
      </c>
      <c r="G85" s="119"/>
      <c r="H85" s="362"/>
    </row>
    <row r="86" spans="1:8" s="108" customFormat="1" ht="20.100000000000001" customHeight="1" thickBot="1">
      <c r="A86" s="153">
        <v>40295</v>
      </c>
      <c r="B86" s="154" t="s">
        <v>584</v>
      </c>
      <c r="C86" s="155" t="s">
        <v>581</v>
      </c>
      <c r="D86" s="155" t="s">
        <v>602</v>
      </c>
      <c r="E86" s="156" t="s">
        <v>585</v>
      </c>
      <c r="F86" s="157">
        <v>298.32</v>
      </c>
      <c r="G86" s="157"/>
      <c r="H86" s="362"/>
    </row>
    <row r="87" spans="1:8" s="108" customFormat="1" ht="20.100000000000001" customHeight="1">
      <c r="A87" s="126">
        <v>39079</v>
      </c>
      <c r="B87" s="127" t="s">
        <v>584</v>
      </c>
      <c r="C87" s="152" t="s">
        <v>581</v>
      </c>
      <c r="D87" s="128" t="s">
        <v>604</v>
      </c>
      <c r="E87" s="147" t="s">
        <v>605</v>
      </c>
      <c r="F87" s="119">
        <v>149.16</v>
      </c>
      <c r="G87" s="119"/>
      <c r="H87" s="362"/>
    </row>
    <row r="88" spans="1:8" s="108" customFormat="1" ht="20.100000000000001" customHeight="1">
      <c r="A88" s="148">
        <v>38703</v>
      </c>
      <c r="B88" s="131" t="s">
        <v>606</v>
      </c>
      <c r="C88" s="136" t="s">
        <v>581</v>
      </c>
      <c r="D88" s="132" t="s">
        <v>604</v>
      </c>
      <c r="E88" s="149" t="s">
        <v>605</v>
      </c>
      <c r="F88" s="120">
        <v>149.16</v>
      </c>
      <c r="G88" s="120"/>
      <c r="H88" s="362"/>
    </row>
    <row r="89" spans="1:8" s="108" customFormat="1" ht="20.100000000000001" customHeight="1">
      <c r="A89" s="150">
        <v>39082</v>
      </c>
      <c r="B89" s="135" t="s">
        <v>595</v>
      </c>
      <c r="C89" s="136" t="s">
        <v>581</v>
      </c>
      <c r="D89" s="136" t="s">
        <v>604</v>
      </c>
      <c r="E89" s="158">
        <v>0.125</v>
      </c>
      <c r="F89" s="125">
        <v>154.43999999999997</v>
      </c>
      <c r="G89" s="125"/>
      <c r="H89" s="362"/>
    </row>
    <row r="90" spans="1:8" s="108" customFormat="1" ht="20.100000000000001" customHeight="1">
      <c r="A90" s="145"/>
      <c r="B90" s="397" t="s">
        <v>607</v>
      </c>
      <c r="C90" s="398"/>
      <c r="D90" s="398"/>
      <c r="E90" s="398"/>
      <c r="F90" s="113"/>
      <c r="G90" s="146"/>
      <c r="H90" s="362"/>
    </row>
    <row r="91" spans="1:8" s="108" customFormat="1" ht="20.100000000000001" customHeight="1">
      <c r="A91" s="126">
        <v>39897</v>
      </c>
      <c r="B91" s="127" t="s">
        <v>608</v>
      </c>
      <c r="C91" s="152" t="s">
        <v>581</v>
      </c>
      <c r="D91" s="128" t="s">
        <v>609</v>
      </c>
      <c r="E91" s="147"/>
      <c r="F91" s="119">
        <v>316.8</v>
      </c>
      <c r="G91" s="119"/>
      <c r="H91" s="362"/>
    </row>
    <row r="92" spans="1:8" s="108" customFormat="1" ht="20.100000000000001" customHeight="1">
      <c r="A92" s="148">
        <v>44048</v>
      </c>
      <c r="B92" s="131" t="s">
        <v>610</v>
      </c>
      <c r="C92" s="132" t="s">
        <v>496</v>
      </c>
      <c r="D92" s="132" t="s">
        <v>609</v>
      </c>
      <c r="E92" s="149"/>
      <c r="F92" s="120">
        <v>113.52</v>
      </c>
      <c r="G92" s="120"/>
      <c r="H92" s="362"/>
    </row>
    <row r="93" spans="1:8" s="108" customFormat="1" ht="20.100000000000001" customHeight="1">
      <c r="A93" s="148">
        <v>39898</v>
      </c>
      <c r="B93" s="131" t="s">
        <v>586</v>
      </c>
      <c r="C93" s="136" t="s">
        <v>581</v>
      </c>
      <c r="D93" s="132" t="s">
        <v>609</v>
      </c>
      <c r="E93" s="149"/>
      <c r="F93" s="120">
        <v>154.43999999999997</v>
      </c>
      <c r="G93" s="120"/>
      <c r="H93" s="362"/>
    </row>
    <row r="94" spans="1:8" s="108" customFormat="1" ht="20.100000000000001" customHeight="1">
      <c r="A94" s="148">
        <v>41506</v>
      </c>
      <c r="B94" s="131" t="s">
        <v>611</v>
      </c>
      <c r="C94" s="136" t="s">
        <v>581</v>
      </c>
      <c r="D94" s="132" t="s">
        <v>609</v>
      </c>
      <c r="E94" s="149"/>
      <c r="F94" s="120">
        <v>149.16</v>
      </c>
      <c r="G94" s="120"/>
      <c r="H94" s="362"/>
    </row>
    <row r="95" spans="1:8" s="108" customFormat="1" ht="20.100000000000001" customHeight="1" thickBot="1">
      <c r="A95" s="153">
        <v>41507</v>
      </c>
      <c r="B95" s="154" t="s">
        <v>612</v>
      </c>
      <c r="C95" s="155" t="s">
        <v>581</v>
      </c>
      <c r="D95" s="155" t="s">
        <v>609</v>
      </c>
      <c r="E95" s="156"/>
      <c r="F95" s="157">
        <v>163.68</v>
      </c>
      <c r="G95" s="157"/>
      <c r="H95" s="362"/>
    </row>
    <row r="96" spans="1:8" s="108" customFormat="1" ht="20.100000000000001" customHeight="1">
      <c r="A96" s="126">
        <v>41834</v>
      </c>
      <c r="B96" s="127" t="s">
        <v>613</v>
      </c>
      <c r="C96" s="152" t="s">
        <v>581</v>
      </c>
      <c r="D96" s="128" t="s">
        <v>614</v>
      </c>
      <c r="E96" s="147"/>
      <c r="F96" s="119">
        <v>300.95999999999998</v>
      </c>
      <c r="G96" s="119"/>
      <c r="H96" s="362"/>
    </row>
    <row r="97" spans="1:8" s="108" customFormat="1" ht="20.100000000000001" customHeight="1">
      <c r="A97" s="148">
        <v>41914</v>
      </c>
      <c r="B97" s="131" t="s">
        <v>613</v>
      </c>
      <c r="C97" s="132" t="s">
        <v>496</v>
      </c>
      <c r="D97" s="132" t="s">
        <v>614</v>
      </c>
      <c r="E97" s="149"/>
      <c r="F97" s="120">
        <v>300.95999999999998</v>
      </c>
      <c r="G97" s="120"/>
      <c r="H97" s="362"/>
    </row>
    <row r="98" spans="1:8" s="108" customFormat="1" ht="20.100000000000001" customHeight="1">
      <c r="A98" s="148">
        <v>40298</v>
      </c>
      <c r="B98" s="131" t="s">
        <v>608</v>
      </c>
      <c r="C98" s="136" t="s">
        <v>581</v>
      </c>
      <c r="D98" s="132" t="s">
        <v>614</v>
      </c>
      <c r="E98" s="149"/>
      <c r="F98" s="120">
        <v>388.08</v>
      </c>
      <c r="G98" s="120"/>
      <c r="H98" s="362"/>
    </row>
    <row r="99" spans="1:8" s="108" customFormat="1" ht="20.100000000000001" customHeight="1">
      <c r="A99" s="148">
        <v>43118</v>
      </c>
      <c r="B99" s="131" t="s">
        <v>615</v>
      </c>
      <c r="C99" s="136" t="s">
        <v>581</v>
      </c>
      <c r="D99" s="132" t="s">
        <v>614</v>
      </c>
      <c r="E99" s="149"/>
      <c r="F99" s="120">
        <v>465.96</v>
      </c>
      <c r="G99" s="120"/>
      <c r="H99" s="362"/>
    </row>
    <row r="100" spans="1:8" s="108" customFormat="1" ht="20.100000000000001" customHeight="1">
      <c r="A100" s="148">
        <v>41909</v>
      </c>
      <c r="B100" s="131" t="s">
        <v>615</v>
      </c>
      <c r="C100" s="132" t="s">
        <v>496</v>
      </c>
      <c r="D100" s="132" t="s">
        <v>614</v>
      </c>
      <c r="E100" s="149"/>
      <c r="F100" s="120">
        <v>295.68</v>
      </c>
      <c r="G100" s="120"/>
      <c r="H100" s="362"/>
    </row>
    <row r="101" spans="1:8" s="108" customFormat="1" ht="20.100000000000001" customHeight="1">
      <c r="A101" s="148">
        <v>38704</v>
      </c>
      <c r="B101" s="131" t="s">
        <v>616</v>
      </c>
      <c r="C101" s="136" t="s">
        <v>581</v>
      </c>
      <c r="D101" s="132" t="s">
        <v>614</v>
      </c>
      <c r="E101" s="149"/>
      <c r="F101" s="120">
        <v>167.64</v>
      </c>
      <c r="G101" s="120"/>
      <c r="H101" s="362"/>
    </row>
    <row r="102" spans="1:8" s="108" customFormat="1" ht="20.100000000000001" customHeight="1">
      <c r="A102" s="148">
        <v>41912</v>
      </c>
      <c r="B102" s="131" t="s">
        <v>591</v>
      </c>
      <c r="C102" s="132" t="s">
        <v>496</v>
      </c>
      <c r="D102" s="132" t="s">
        <v>614</v>
      </c>
      <c r="E102" s="149"/>
      <c r="F102" s="120">
        <v>171.6</v>
      </c>
      <c r="G102" s="120"/>
      <c r="H102" s="362"/>
    </row>
    <row r="103" spans="1:8" s="108" customFormat="1" ht="20.100000000000001" customHeight="1">
      <c r="A103" s="148">
        <v>40299</v>
      </c>
      <c r="B103" s="131" t="s">
        <v>593</v>
      </c>
      <c r="C103" s="136" t="s">
        <v>581</v>
      </c>
      <c r="D103" s="132" t="s">
        <v>614</v>
      </c>
      <c r="E103" s="149"/>
      <c r="F103" s="120">
        <v>187.43999999999997</v>
      </c>
      <c r="G103" s="120"/>
      <c r="H103" s="362"/>
    </row>
    <row r="104" spans="1:8" s="108" customFormat="1" ht="20.100000000000001" customHeight="1">
      <c r="A104" s="150">
        <v>41508</v>
      </c>
      <c r="B104" s="135" t="s">
        <v>612</v>
      </c>
      <c r="C104" s="136" t="s">
        <v>581</v>
      </c>
      <c r="D104" s="136" t="s">
        <v>614</v>
      </c>
      <c r="E104" s="151"/>
      <c r="F104" s="125">
        <v>204.6</v>
      </c>
      <c r="G104" s="125"/>
      <c r="H104" s="362"/>
    </row>
    <row r="105" spans="1:8" s="108" customFormat="1" ht="20.100000000000001" customHeight="1">
      <c r="A105" s="159"/>
      <c r="B105" s="397" t="s">
        <v>617</v>
      </c>
      <c r="C105" s="398"/>
      <c r="D105" s="398"/>
      <c r="E105" s="398"/>
      <c r="F105" s="113"/>
      <c r="G105" s="160"/>
      <c r="H105" s="362"/>
    </row>
    <row r="106" spans="1:8" s="108" customFormat="1" ht="20.100000000000001" customHeight="1">
      <c r="A106" s="126" t="s">
        <v>618</v>
      </c>
      <c r="B106" s="127" t="s">
        <v>619</v>
      </c>
      <c r="C106" s="147" t="s">
        <v>588</v>
      </c>
      <c r="D106" s="147" t="s">
        <v>620</v>
      </c>
      <c r="E106" s="147" t="s">
        <v>621</v>
      </c>
      <c r="F106" s="119">
        <v>168.96</v>
      </c>
      <c r="G106" s="119"/>
      <c r="H106" s="362"/>
    </row>
    <row r="107" spans="1:8" s="108" customFormat="1" ht="20.100000000000001" customHeight="1">
      <c r="A107" s="148" t="s">
        <v>622</v>
      </c>
      <c r="B107" s="131" t="s">
        <v>623</v>
      </c>
      <c r="C107" s="149" t="s">
        <v>588</v>
      </c>
      <c r="D107" s="149" t="s">
        <v>620</v>
      </c>
      <c r="E107" s="149" t="s">
        <v>621</v>
      </c>
      <c r="F107" s="120">
        <v>166.32</v>
      </c>
      <c r="G107" s="120"/>
      <c r="H107" s="362"/>
    </row>
    <row r="108" spans="1:8" s="108" customFormat="1" ht="20.100000000000001" customHeight="1">
      <c r="A108" s="148" t="s">
        <v>624</v>
      </c>
      <c r="B108" s="131" t="s">
        <v>625</v>
      </c>
      <c r="C108" s="149" t="s">
        <v>588</v>
      </c>
      <c r="D108" s="149" t="s">
        <v>620</v>
      </c>
      <c r="E108" s="149" t="s">
        <v>621</v>
      </c>
      <c r="F108" s="120">
        <v>203.28</v>
      </c>
      <c r="G108" s="120"/>
      <c r="H108" s="362"/>
    </row>
    <row r="109" spans="1:8" s="108" customFormat="1" ht="20.100000000000001" customHeight="1">
      <c r="A109" s="150" t="s">
        <v>626</v>
      </c>
      <c r="B109" s="135" t="s">
        <v>627</v>
      </c>
      <c r="C109" s="151" t="s">
        <v>588</v>
      </c>
      <c r="D109" s="151" t="s">
        <v>620</v>
      </c>
      <c r="E109" s="151" t="s">
        <v>621</v>
      </c>
      <c r="F109" s="125">
        <v>208.56</v>
      </c>
      <c r="G109" s="125"/>
      <c r="H109" s="362"/>
    </row>
    <row r="110" spans="1:8" s="108" customFormat="1" ht="20.100000000000001" customHeight="1">
      <c r="A110" s="159"/>
      <c r="B110" s="397" t="s">
        <v>628</v>
      </c>
      <c r="C110" s="398"/>
      <c r="D110" s="398"/>
      <c r="E110" s="398"/>
      <c r="F110" s="113"/>
      <c r="G110" s="160"/>
      <c r="H110" s="362"/>
    </row>
    <row r="111" spans="1:8" s="108" customFormat="1" ht="20.100000000000001" customHeight="1">
      <c r="A111" s="126" t="s">
        <v>629</v>
      </c>
      <c r="B111" s="127" t="s">
        <v>630</v>
      </c>
      <c r="C111" s="147" t="s">
        <v>504</v>
      </c>
      <c r="D111" s="147" t="s">
        <v>620</v>
      </c>
      <c r="E111" s="147" t="s">
        <v>621</v>
      </c>
      <c r="F111" s="119">
        <v>285.12</v>
      </c>
      <c r="G111" s="130"/>
      <c r="H111" s="362"/>
    </row>
    <row r="112" spans="1:8" s="108" customFormat="1" ht="20.100000000000001" customHeight="1">
      <c r="A112" s="148" t="s">
        <v>631</v>
      </c>
      <c r="B112" s="131" t="s">
        <v>632</v>
      </c>
      <c r="C112" s="149" t="s">
        <v>504</v>
      </c>
      <c r="D112" s="149" t="s">
        <v>620</v>
      </c>
      <c r="E112" s="149" t="s">
        <v>621</v>
      </c>
      <c r="F112" s="120">
        <v>285.12</v>
      </c>
      <c r="G112" s="133"/>
      <c r="H112" s="362"/>
    </row>
    <row r="113" spans="1:8" s="108" customFormat="1" ht="20.100000000000001" customHeight="1">
      <c r="A113" s="148" t="s">
        <v>633</v>
      </c>
      <c r="B113" s="131" t="s">
        <v>634</v>
      </c>
      <c r="C113" s="149" t="s">
        <v>504</v>
      </c>
      <c r="D113" s="149" t="s">
        <v>620</v>
      </c>
      <c r="E113" s="149" t="s">
        <v>621</v>
      </c>
      <c r="F113" s="120">
        <v>285.12</v>
      </c>
      <c r="G113" s="133"/>
      <c r="H113" s="362"/>
    </row>
    <row r="114" spans="1:8" s="108" customFormat="1" ht="20.100000000000001" customHeight="1">
      <c r="A114" s="148" t="s">
        <v>635</v>
      </c>
      <c r="B114" s="131" t="s">
        <v>636</v>
      </c>
      <c r="C114" s="149" t="s">
        <v>504</v>
      </c>
      <c r="D114" s="149" t="s">
        <v>620</v>
      </c>
      <c r="E114" s="149" t="s">
        <v>621</v>
      </c>
      <c r="F114" s="120">
        <v>285.12</v>
      </c>
      <c r="G114" s="133"/>
      <c r="H114" s="362"/>
    </row>
    <row r="115" spans="1:8" s="108" customFormat="1" ht="20.100000000000001" customHeight="1">
      <c r="A115" s="148" t="s">
        <v>637</v>
      </c>
      <c r="B115" s="131" t="s">
        <v>638</v>
      </c>
      <c r="C115" s="149" t="s">
        <v>504</v>
      </c>
      <c r="D115" s="149" t="s">
        <v>620</v>
      </c>
      <c r="E115" s="149" t="s">
        <v>621</v>
      </c>
      <c r="F115" s="120">
        <v>285.12</v>
      </c>
      <c r="G115" s="133"/>
      <c r="H115" s="362"/>
    </row>
    <row r="116" spans="1:8" s="108" customFormat="1" ht="20.100000000000001" customHeight="1">
      <c r="A116" s="148" t="s">
        <v>639</v>
      </c>
      <c r="B116" s="131" t="s">
        <v>640</v>
      </c>
      <c r="C116" s="149" t="s">
        <v>504</v>
      </c>
      <c r="D116" s="149" t="s">
        <v>620</v>
      </c>
      <c r="E116" s="149" t="s">
        <v>621</v>
      </c>
      <c r="F116" s="120">
        <v>285.12</v>
      </c>
      <c r="G116" s="133"/>
      <c r="H116" s="362"/>
    </row>
    <row r="117" spans="1:8" s="108" customFormat="1" ht="20.100000000000001" customHeight="1">
      <c r="A117" s="148" t="s">
        <v>641</v>
      </c>
      <c r="B117" s="131" t="s">
        <v>642</v>
      </c>
      <c r="C117" s="149" t="s">
        <v>504</v>
      </c>
      <c r="D117" s="149" t="s">
        <v>620</v>
      </c>
      <c r="E117" s="149" t="s">
        <v>621</v>
      </c>
      <c r="F117" s="120">
        <v>285.12</v>
      </c>
      <c r="G117" s="133"/>
      <c r="H117" s="362"/>
    </row>
    <row r="118" spans="1:8" s="108" customFormat="1" ht="20.100000000000001" customHeight="1">
      <c r="A118" s="150" t="s">
        <v>643</v>
      </c>
      <c r="B118" s="135" t="s">
        <v>644</v>
      </c>
      <c r="C118" s="151" t="s">
        <v>504</v>
      </c>
      <c r="D118" s="151" t="s">
        <v>620</v>
      </c>
      <c r="E118" s="151" t="s">
        <v>621</v>
      </c>
      <c r="F118" s="125">
        <v>285.12</v>
      </c>
      <c r="G118" s="138"/>
      <c r="H118" s="362"/>
    </row>
    <row r="119" spans="1:8" s="108" customFormat="1" ht="20.100000000000001" customHeight="1">
      <c r="A119" s="159"/>
      <c r="B119" s="397" t="s">
        <v>645</v>
      </c>
      <c r="C119" s="398"/>
      <c r="D119" s="398"/>
      <c r="E119" s="398"/>
      <c r="F119" s="113"/>
      <c r="G119" s="160"/>
      <c r="H119" s="362"/>
    </row>
    <row r="120" spans="1:8" s="108" customFormat="1" ht="20.100000000000001" customHeight="1">
      <c r="A120" s="126">
        <v>39899</v>
      </c>
      <c r="B120" s="127" t="s">
        <v>646</v>
      </c>
      <c r="C120" s="128" t="s">
        <v>581</v>
      </c>
      <c r="D120" s="128" t="s">
        <v>647</v>
      </c>
      <c r="E120" s="128" t="s">
        <v>648</v>
      </c>
      <c r="F120" s="119">
        <v>340.56</v>
      </c>
      <c r="G120" s="130"/>
      <c r="H120" s="362"/>
    </row>
    <row r="121" spans="1:8" s="108" customFormat="1" ht="20.100000000000001" customHeight="1">
      <c r="A121" s="148">
        <v>41509</v>
      </c>
      <c r="B121" s="131" t="s">
        <v>649</v>
      </c>
      <c r="C121" s="132" t="s">
        <v>581</v>
      </c>
      <c r="D121" s="132" t="s">
        <v>647</v>
      </c>
      <c r="E121" s="132" t="s">
        <v>650</v>
      </c>
      <c r="F121" s="120">
        <v>302.27999999999997</v>
      </c>
      <c r="G121" s="133"/>
      <c r="H121" s="362"/>
    </row>
    <row r="122" spans="1:8" s="108" customFormat="1" ht="20.100000000000001" customHeight="1">
      <c r="A122" s="148">
        <v>39900</v>
      </c>
      <c r="B122" s="131" t="s">
        <v>651</v>
      </c>
      <c r="C122" s="132" t="s">
        <v>581</v>
      </c>
      <c r="D122" s="132" t="s">
        <v>647</v>
      </c>
      <c r="E122" s="132" t="s">
        <v>650</v>
      </c>
      <c r="F122" s="120">
        <v>343.2</v>
      </c>
      <c r="G122" s="133"/>
      <c r="H122" s="362"/>
    </row>
    <row r="123" spans="1:8" s="108" customFormat="1" ht="20.100000000000001" customHeight="1">
      <c r="A123" s="148">
        <v>41913</v>
      </c>
      <c r="B123" s="131" t="s">
        <v>651</v>
      </c>
      <c r="C123" s="132" t="s">
        <v>496</v>
      </c>
      <c r="D123" s="132" t="s">
        <v>647</v>
      </c>
      <c r="E123" s="132" t="s">
        <v>652</v>
      </c>
      <c r="F123" s="120">
        <v>293.03999999999996</v>
      </c>
      <c r="G123" s="133"/>
      <c r="H123" s="362"/>
    </row>
    <row r="124" spans="1:8" s="108" customFormat="1" ht="20.100000000000001" customHeight="1">
      <c r="A124" s="148">
        <v>41505</v>
      </c>
      <c r="B124" s="131" t="s">
        <v>592</v>
      </c>
      <c r="C124" s="132" t="s">
        <v>581</v>
      </c>
      <c r="D124" s="132" t="s">
        <v>647</v>
      </c>
      <c r="E124" s="132" t="s">
        <v>650</v>
      </c>
      <c r="F124" s="120">
        <v>386.76</v>
      </c>
      <c r="G124" s="133"/>
      <c r="H124" s="362"/>
    </row>
    <row r="125" spans="1:8" s="108" customFormat="1" ht="20.100000000000001" customHeight="1">
      <c r="A125" s="148">
        <v>39901</v>
      </c>
      <c r="B125" s="131" t="s">
        <v>611</v>
      </c>
      <c r="C125" s="132" t="s">
        <v>581</v>
      </c>
      <c r="D125" s="132" t="s">
        <v>647</v>
      </c>
      <c r="E125" s="132" t="s">
        <v>653</v>
      </c>
      <c r="F125" s="120">
        <v>304.91999999999996</v>
      </c>
      <c r="G125" s="133"/>
      <c r="H125" s="362"/>
    </row>
    <row r="126" spans="1:8" s="108" customFormat="1" ht="20.100000000000001" customHeight="1">
      <c r="A126" s="150">
        <v>39085</v>
      </c>
      <c r="B126" s="135" t="s">
        <v>612</v>
      </c>
      <c r="C126" s="136" t="s">
        <v>581</v>
      </c>
      <c r="D126" s="136" t="s">
        <v>647</v>
      </c>
      <c r="E126" s="136" t="s">
        <v>653</v>
      </c>
      <c r="F126" s="125">
        <v>343.2</v>
      </c>
      <c r="G126" s="138"/>
      <c r="H126" s="362"/>
    </row>
    <row r="127" spans="1:8" s="108" customFormat="1" ht="20.100000000000001" customHeight="1">
      <c r="A127" s="159"/>
      <c r="B127" s="397" t="s">
        <v>654</v>
      </c>
      <c r="C127" s="398"/>
      <c r="D127" s="398"/>
      <c r="E127" s="398"/>
      <c r="F127" s="113"/>
      <c r="G127" s="160"/>
      <c r="H127" s="362"/>
    </row>
    <row r="128" spans="1:8" s="108" customFormat="1" ht="20.100000000000001" customHeight="1">
      <c r="A128" s="126">
        <v>42112</v>
      </c>
      <c r="B128" s="127" t="s">
        <v>655</v>
      </c>
      <c r="C128" s="128" t="s">
        <v>496</v>
      </c>
      <c r="D128" s="128" t="s">
        <v>492</v>
      </c>
      <c r="E128" s="147" t="s">
        <v>656</v>
      </c>
      <c r="F128" s="119">
        <v>380.16</v>
      </c>
      <c r="G128" s="130"/>
      <c r="H128" s="362"/>
    </row>
    <row r="129" spans="1:8" s="108" customFormat="1" ht="20.100000000000001" customHeight="1">
      <c r="A129" s="148">
        <v>42114</v>
      </c>
      <c r="B129" s="131" t="s">
        <v>657</v>
      </c>
      <c r="C129" s="132" t="s">
        <v>496</v>
      </c>
      <c r="D129" s="132" t="s">
        <v>492</v>
      </c>
      <c r="E129" s="149" t="s">
        <v>658</v>
      </c>
      <c r="F129" s="120">
        <v>221.76000000000002</v>
      </c>
      <c r="G129" s="133"/>
      <c r="H129" s="362"/>
    </row>
    <row r="130" spans="1:8" s="108" customFormat="1" ht="20.100000000000001" customHeight="1">
      <c r="A130" s="150">
        <v>42113</v>
      </c>
      <c r="B130" s="135" t="s">
        <v>659</v>
      </c>
      <c r="C130" s="136" t="s">
        <v>496</v>
      </c>
      <c r="D130" s="136" t="s">
        <v>492</v>
      </c>
      <c r="E130" s="151" t="s">
        <v>660</v>
      </c>
      <c r="F130" s="125">
        <v>285.12</v>
      </c>
      <c r="G130" s="138"/>
      <c r="H130" s="362"/>
    </row>
    <row r="131" spans="1:8" s="108" customFormat="1" ht="20.100000000000001" customHeight="1">
      <c r="A131" s="161"/>
      <c r="B131" s="417" t="s">
        <v>661</v>
      </c>
      <c r="C131" s="417"/>
      <c r="D131" s="417"/>
      <c r="E131" s="417"/>
      <c r="F131" s="162" t="s">
        <v>662</v>
      </c>
      <c r="G131" s="160"/>
      <c r="H131" s="364"/>
    </row>
    <row r="132" spans="1:8" s="108" customFormat="1" ht="24.95" customHeight="1">
      <c r="A132" s="163"/>
      <c r="B132" s="164" t="s">
        <v>663</v>
      </c>
      <c r="C132" s="418" t="s">
        <v>664</v>
      </c>
      <c r="D132" s="165" t="s">
        <v>598</v>
      </c>
      <c r="E132" s="165" t="s">
        <v>665</v>
      </c>
      <c r="F132" s="166">
        <v>703.56</v>
      </c>
      <c r="G132" s="167"/>
      <c r="H132" s="362"/>
    </row>
    <row r="133" spans="1:8" s="108" customFormat="1" ht="12.75" customHeight="1">
      <c r="A133" s="408"/>
      <c r="B133" s="420" t="s">
        <v>666</v>
      </c>
      <c r="C133" s="419"/>
      <c r="D133" s="418" t="s">
        <v>598</v>
      </c>
      <c r="E133" s="418" t="s">
        <v>534</v>
      </c>
      <c r="F133" s="404">
        <v>838</v>
      </c>
      <c r="G133" s="406"/>
      <c r="H133" s="362"/>
    </row>
    <row r="134" spans="1:8" s="108" customFormat="1" ht="12.75" customHeight="1">
      <c r="A134" s="409"/>
      <c r="B134" s="421"/>
      <c r="C134" s="419"/>
      <c r="D134" s="422"/>
      <c r="E134" s="422"/>
      <c r="F134" s="405"/>
      <c r="G134" s="407"/>
      <c r="H134" s="362"/>
    </row>
    <row r="135" spans="1:8" s="108" customFormat="1" ht="12.75" customHeight="1">
      <c r="A135" s="408"/>
      <c r="B135" s="410" t="s">
        <v>667</v>
      </c>
      <c r="C135" s="419"/>
      <c r="D135" s="412" t="s">
        <v>598</v>
      </c>
      <c r="E135" s="412" t="s">
        <v>534</v>
      </c>
      <c r="F135" s="414">
        <v>937</v>
      </c>
      <c r="G135" s="416"/>
      <c r="H135" s="362"/>
    </row>
    <row r="136" spans="1:8" s="108" customFormat="1" ht="12.75" customHeight="1">
      <c r="A136" s="409"/>
      <c r="B136" s="411"/>
      <c r="C136" s="413"/>
      <c r="D136" s="413"/>
      <c r="E136" s="413"/>
      <c r="F136" s="415"/>
      <c r="G136" s="406"/>
      <c r="H136" s="362"/>
    </row>
    <row r="137" spans="1:8" s="108" customFormat="1" ht="20.100000000000001" customHeight="1">
      <c r="A137" s="168"/>
      <c r="B137" s="423" t="s">
        <v>668</v>
      </c>
      <c r="C137" s="423"/>
      <c r="D137" s="423"/>
      <c r="E137" s="423"/>
      <c r="F137" s="169"/>
      <c r="G137" s="160"/>
      <c r="H137" s="362"/>
    </row>
    <row r="138" spans="1:8" s="108" customFormat="1" ht="20.100000000000001" customHeight="1">
      <c r="A138" s="170"/>
      <c r="B138" s="171" t="s">
        <v>669</v>
      </c>
      <c r="C138" s="424" t="s">
        <v>664</v>
      </c>
      <c r="D138" s="117" t="s">
        <v>602</v>
      </c>
      <c r="E138" s="117" t="s">
        <v>665</v>
      </c>
      <c r="F138" s="172">
        <v>752.4</v>
      </c>
      <c r="G138" s="130"/>
      <c r="H138" s="362"/>
    </row>
    <row r="139" spans="1:8" s="108" customFormat="1" ht="20.100000000000001" customHeight="1">
      <c r="A139" s="170"/>
      <c r="B139" s="171" t="s">
        <v>670</v>
      </c>
      <c r="C139" s="425"/>
      <c r="D139" s="117" t="s">
        <v>602</v>
      </c>
      <c r="E139" s="117" t="s">
        <v>536</v>
      </c>
      <c r="F139" s="173">
        <v>910.8</v>
      </c>
      <c r="G139" s="133"/>
      <c r="H139" s="362"/>
    </row>
    <row r="140" spans="1:8" s="108" customFormat="1" ht="20.100000000000001" customHeight="1">
      <c r="A140" s="174"/>
      <c r="B140" s="175" t="s">
        <v>671</v>
      </c>
      <c r="C140" s="426"/>
      <c r="D140" s="123" t="s">
        <v>602</v>
      </c>
      <c r="E140" s="123" t="s">
        <v>536</v>
      </c>
      <c r="F140" s="173">
        <v>1021.68</v>
      </c>
      <c r="G140" s="138"/>
      <c r="H140" s="362"/>
    </row>
    <row r="141" spans="1:8" s="108" customFormat="1" ht="20.100000000000001" customHeight="1">
      <c r="A141" s="168"/>
      <c r="B141" s="423" t="s">
        <v>672</v>
      </c>
      <c r="C141" s="423"/>
      <c r="D141" s="423"/>
      <c r="E141" s="423"/>
      <c r="F141" s="176"/>
      <c r="G141" s="160"/>
      <c r="H141" s="362"/>
    </row>
    <row r="142" spans="1:8" s="108" customFormat="1" ht="20.100000000000001" customHeight="1">
      <c r="A142" s="170"/>
      <c r="B142" s="171" t="s">
        <v>669</v>
      </c>
      <c r="C142" s="424" t="s">
        <v>664</v>
      </c>
      <c r="D142" s="117" t="s">
        <v>604</v>
      </c>
      <c r="E142" s="117" t="s">
        <v>665</v>
      </c>
      <c r="F142" s="172">
        <v>856.68</v>
      </c>
      <c r="G142" s="130"/>
      <c r="H142" s="362"/>
    </row>
    <row r="143" spans="1:8" s="108" customFormat="1" ht="20.100000000000001" customHeight="1">
      <c r="A143" s="170"/>
      <c r="B143" s="171" t="s">
        <v>670</v>
      </c>
      <c r="C143" s="425"/>
      <c r="D143" s="117" t="s">
        <v>604</v>
      </c>
      <c r="E143" s="117" t="s">
        <v>536</v>
      </c>
      <c r="F143" s="173">
        <v>1048.08</v>
      </c>
      <c r="G143" s="133"/>
      <c r="H143" s="362"/>
    </row>
    <row r="144" spans="1:8" s="108" customFormat="1" ht="20.100000000000001" customHeight="1">
      <c r="A144" s="174"/>
      <c r="B144" s="175" t="s">
        <v>671</v>
      </c>
      <c r="C144" s="426"/>
      <c r="D144" s="123" t="s">
        <v>604</v>
      </c>
      <c r="E144" s="123" t="s">
        <v>536</v>
      </c>
      <c r="F144" s="173">
        <v>1173.48</v>
      </c>
      <c r="G144" s="138"/>
      <c r="H144" s="362"/>
    </row>
    <row r="145" spans="1:8" s="108" customFormat="1" ht="20.100000000000001" customHeight="1">
      <c r="A145" s="168"/>
      <c r="B145" s="423" t="s">
        <v>673</v>
      </c>
      <c r="C145" s="423"/>
      <c r="D145" s="423"/>
      <c r="E145" s="423"/>
      <c r="F145" s="176"/>
      <c r="G145" s="160"/>
      <c r="H145" s="362"/>
    </row>
    <row r="146" spans="1:8" s="108" customFormat="1" ht="20.100000000000001" customHeight="1">
      <c r="A146" s="115"/>
      <c r="B146" s="171" t="s">
        <v>674</v>
      </c>
      <c r="C146" s="424" t="s">
        <v>664</v>
      </c>
      <c r="D146" s="117" t="s">
        <v>609</v>
      </c>
      <c r="E146" s="117" t="s">
        <v>675</v>
      </c>
      <c r="F146" s="177">
        <v>361.67999999999995</v>
      </c>
      <c r="G146" s="120"/>
      <c r="H146" s="362"/>
    </row>
    <row r="147" spans="1:8" s="108" customFormat="1" ht="20.100000000000001" customHeight="1">
      <c r="A147" s="115"/>
      <c r="B147" s="171" t="s">
        <v>676</v>
      </c>
      <c r="C147" s="425"/>
      <c r="D147" s="117" t="s">
        <v>609</v>
      </c>
      <c r="E147" s="117" t="s">
        <v>677</v>
      </c>
      <c r="F147" s="177">
        <v>475.2</v>
      </c>
      <c r="G147" s="120"/>
      <c r="H147" s="362"/>
    </row>
    <row r="148" spans="1:8" s="108" customFormat="1" ht="20.100000000000001" customHeight="1">
      <c r="A148" s="115"/>
      <c r="B148" s="171" t="s">
        <v>678</v>
      </c>
      <c r="C148" s="425"/>
      <c r="D148" s="117" t="s">
        <v>609</v>
      </c>
      <c r="E148" s="117" t="s">
        <v>679</v>
      </c>
      <c r="F148" s="177">
        <v>658.68</v>
      </c>
      <c r="G148" s="120"/>
      <c r="H148" s="362"/>
    </row>
    <row r="149" spans="1:8" s="108" customFormat="1" ht="20.100000000000001" customHeight="1">
      <c r="A149" s="115"/>
      <c r="B149" s="171" t="s">
        <v>680</v>
      </c>
      <c r="C149" s="425"/>
      <c r="D149" s="117" t="s">
        <v>609</v>
      </c>
      <c r="E149" s="117" t="s">
        <v>681</v>
      </c>
      <c r="F149" s="177">
        <v>970.19999999999993</v>
      </c>
      <c r="G149" s="120"/>
      <c r="H149" s="362"/>
    </row>
    <row r="150" spans="1:8" s="108" customFormat="1" ht="20.100000000000001" customHeight="1">
      <c r="A150" s="115"/>
      <c r="B150" s="171" t="s">
        <v>682</v>
      </c>
      <c r="C150" s="425"/>
      <c r="D150" s="117" t="s">
        <v>609</v>
      </c>
      <c r="E150" s="117" t="s">
        <v>534</v>
      </c>
      <c r="F150" s="177">
        <v>1190.6400000000001</v>
      </c>
      <c r="G150" s="120"/>
      <c r="H150" s="362"/>
    </row>
    <row r="151" spans="1:8" s="108" customFormat="1" ht="20.100000000000001" customHeight="1">
      <c r="A151" s="121"/>
      <c r="B151" s="175" t="s">
        <v>683</v>
      </c>
      <c r="C151" s="426"/>
      <c r="D151" s="123" t="s">
        <v>609</v>
      </c>
      <c r="E151" s="123" t="s">
        <v>534</v>
      </c>
      <c r="F151" s="172">
        <v>1317.36</v>
      </c>
      <c r="G151" s="125"/>
      <c r="H151" s="362"/>
    </row>
    <row r="152" spans="1:8" s="108" customFormat="1" ht="20.100000000000001" customHeight="1">
      <c r="A152" s="168"/>
      <c r="B152" s="423" t="s">
        <v>684</v>
      </c>
      <c r="C152" s="423"/>
      <c r="D152" s="169"/>
      <c r="E152" s="169"/>
      <c r="F152" s="176"/>
      <c r="G152" s="160"/>
      <c r="H152" s="362"/>
    </row>
    <row r="153" spans="1:8" s="108" customFormat="1" ht="20.100000000000001" customHeight="1">
      <c r="A153" s="115"/>
      <c r="B153" s="171" t="s">
        <v>674</v>
      </c>
      <c r="C153" s="424" t="s">
        <v>664</v>
      </c>
      <c r="D153" s="117" t="s">
        <v>614</v>
      </c>
      <c r="E153" s="117" t="s">
        <v>675</v>
      </c>
      <c r="F153" s="177">
        <v>438.23999999999995</v>
      </c>
      <c r="G153" s="119"/>
      <c r="H153" s="362"/>
    </row>
    <row r="154" spans="1:8" s="108" customFormat="1" ht="20.100000000000001" customHeight="1">
      <c r="A154" s="115"/>
      <c r="B154" s="171" t="s">
        <v>685</v>
      </c>
      <c r="C154" s="425"/>
      <c r="D154" s="117" t="s">
        <v>614</v>
      </c>
      <c r="E154" s="117" t="s">
        <v>686</v>
      </c>
      <c r="F154" s="177">
        <v>1203.8399999999999</v>
      </c>
      <c r="G154" s="120"/>
      <c r="H154" s="362"/>
    </row>
    <row r="155" spans="1:8" s="108" customFormat="1" ht="20.100000000000001" customHeight="1">
      <c r="A155" s="115"/>
      <c r="B155" s="171" t="s">
        <v>682</v>
      </c>
      <c r="C155" s="425"/>
      <c r="D155" s="117" t="s">
        <v>614</v>
      </c>
      <c r="E155" s="117" t="s">
        <v>539</v>
      </c>
      <c r="F155" s="177">
        <v>1475.76</v>
      </c>
      <c r="G155" s="120"/>
      <c r="H155" s="362"/>
    </row>
    <row r="156" spans="1:8" s="108" customFormat="1" ht="20.100000000000001" customHeight="1">
      <c r="A156" s="121"/>
      <c r="B156" s="175" t="s">
        <v>683</v>
      </c>
      <c r="C156" s="426"/>
      <c r="D156" s="123" t="s">
        <v>614</v>
      </c>
      <c r="E156" s="123" t="s">
        <v>539</v>
      </c>
      <c r="F156" s="172">
        <v>1673.76</v>
      </c>
      <c r="G156" s="125"/>
      <c r="H156" s="362"/>
    </row>
    <row r="157" spans="1:8" s="108" customFormat="1" ht="20.100000000000001" customHeight="1">
      <c r="A157" s="168"/>
      <c r="B157" s="423" t="s">
        <v>687</v>
      </c>
      <c r="C157" s="423"/>
      <c r="D157" s="178"/>
      <c r="E157" s="169"/>
      <c r="F157" s="176"/>
      <c r="G157" s="160"/>
      <c r="H157" s="362"/>
    </row>
    <row r="158" spans="1:8" s="108" customFormat="1" ht="20.100000000000001" customHeight="1">
      <c r="A158" s="115"/>
      <c r="B158" s="171" t="s">
        <v>674</v>
      </c>
      <c r="C158" s="424" t="s">
        <v>664</v>
      </c>
      <c r="D158" s="117" t="s">
        <v>647</v>
      </c>
      <c r="E158" s="117" t="s">
        <v>679</v>
      </c>
      <c r="F158" s="177">
        <v>723.3599999999999</v>
      </c>
      <c r="G158" s="119"/>
      <c r="H158" s="362"/>
    </row>
    <row r="159" spans="1:8" s="108" customFormat="1" ht="20.100000000000001" customHeight="1">
      <c r="A159" s="115"/>
      <c r="B159" s="171" t="s">
        <v>680</v>
      </c>
      <c r="C159" s="425"/>
      <c r="D159" s="117" t="s">
        <v>647</v>
      </c>
      <c r="E159" s="117" t="s">
        <v>688</v>
      </c>
      <c r="F159" s="177">
        <v>2273.04</v>
      </c>
      <c r="G159" s="120"/>
      <c r="H159" s="362"/>
    </row>
    <row r="160" spans="1:8" s="108" customFormat="1" ht="20.100000000000001" customHeight="1">
      <c r="A160" s="115"/>
      <c r="B160" s="171" t="s">
        <v>682</v>
      </c>
      <c r="C160" s="425"/>
      <c r="D160" s="117" t="s">
        <v>647</v>
      </c>
      <c r="E160" s="117" t="s">
        <v>536</v>
      </c>
      <c r="F160" s="177">
        <v>2814.24</v>
      </c>
      <c r="G160" s="120"/>
      <c r="H160" s="362"/>
    </row>
    <row r="161" spans="1:8" s="108" customFormat="1" ht="20.100000000000001" customHeight="1">
      <c r="A161" s="121"/>
      <c r="B161" s="175" t="s">
        <v>683</v>
      </c>
      <c r="C161" s="426"/>
      <c r="D161" s="123" t="s">
        <v>647</v>
      </c>
      <c r="E161" s="123" t="s">
        <v>689</v>
      </c>
      <c r="F161" s="172">
        <v>3187.7999999999997</v>
      </c>
      <c r="G161" s="125"/>
      <c r="H161" s="362"/>
    </row>
    <row r="162" spans="1:8" s="108" customFormat="1" ht="20.100000000000001" customHeight="1">
      <c r="A162" s="168"/>
      <c r="B162" s="423" t="s">
        <v>690</v>
      </c>
      <c r="C162" s="423"/>
      <c r="D162" s="423"/>
      <c r="E162" s="179"/>
      <c r="F162" s="180"/>
      <c r="G162" s="181"/>
      <c r="H162" s="362"/>
    </row>
    <row r="163" spans="1:8" s="108" customFormat="1" ht="20.100000000000001" customHeight="1">
      <c r="A163" s="115"/>
      <c r="B163" s="171" t="s">
        <v>680</v>
      </c>
      <c r="C163" s="424"/>
      <c r="D163" s="117" t="s">
        <v>492</v>
      </c>
      <c r="E163" s="117" t="s">
        <v>686</v>
      </c>
      <c r="F163" s="177">
        <v>2154.2399999999998</v>
      </c>
      <c r="G163" s="120"/>
      <c r="H163" s="362"/>
    </row>
    <row r="164" spans="1:8" s="108" customFormat="1" ht="20.100000000000001" customHeight="1">
      <c r="A164" s="115"/>
      <c r="B164" s="171" t="s">
        <v>691</v>
      </c>
      <c r="C164" s="425"/>
      <c r="D164" s="117" t="s">
        <v>492</v>
      </c>
      <c r="E164" s="117" t="s">
        <v>539</v>
      </c>
      <c r="F164" s="177">
        <v>2575.3199999999997</v>
      </c>
      <c r="G164" s="120"/>
      <c r="H164" s="362"/>
    </row>
    <row r="165" spans="1:8" s="108" customFormat="1" ht="20.100000000000001" customHeight="1">
      <c r="A165" s="121"/>
      <c r="B165" s="175" t="s">
        <v>683</v>
      </c>
      <c r="C165" s="426"/>
      <c r="D165" s="123" t="s">
        <v>492</v>
      </c>
      <c r="E165" s="123" t="s">
        <v>539</v>
      </c>
      <c r="F165" s="172">
        <v>2921.1600000000003</v>
      </c>
      <c r="G165" s="125"/>
      <c r="H165" s="362"/>
    </row>
    <row r="166" spans="1:8" s="108" customFormat="1" ht="20.100000000000001" customHeight="1">
      <c r="A166" s="168"/>
      <c r="B166" s="423" t="s">
        <v>692</v>
      </c>
      <c r="C166" s="423"/>
      <c r="D166" s="178"/>
      <c r="E166" s="169"/>
      <c r="F166" s="176"/>
      <c r="G166" s="160"/>
      <c r="H166" s="362"/>
    </row>
    <row r="167" spans="1:8" s="108" customFormat="1" ht="20.100000000000001" customHeight="1">
      <c r="A167" s="115"/>
      <c r="B167" s="171" t="s">
        <v>693</v>
      </c>
      <c r="C167" s="424" t="s">
        <v>664</v>
      </c>
      <c r="D167" s="117" t="s">
        <v>492</v>
      </c>
      <c r="E167" s="117" t="s">
        <v>558</v>
      </c>
      <c r="F167" s="177">
        <v>281.16000000000003</v>
      </c>
      <c r="G167" s="119"/>
      <c r="H167" s="362"/>
    </row>
    <row r="168" spans="1:8" s="108" customFormat="1" ht="20.100000000000001" customHeight="1">
      <c r="A168" s="115"/>
      <c r="B168" s="171" t="s">
        <v>694</v>
      </c>
      <c r="C168" s="425"/>
      <c r="D168" s="117" t="s">
        <v>492</v>
      </c>
      <c r="E168" s="117" t="s">
        <v>695</v>
      </c>
      <c r="F168" s="177">
        <v>481.79999999999995</v>
      </c>
      <c r="G168" s="120"/>
      <c r="H168" s="362"/>
    </row>
    <row r="169" spans="1:8" s="108" customFormat="1" ht="20.100000000000001" customHeight="1">
      <c r="A169" s="121"/>
      <c r="B169" s="175" t="s">
        <v>696</v>
      </c>
      <c r="C169" s="426"/>
      <c r="D169" s="123" t="s">
        <v>492</v>
      </c>
      <c r="E169" s="123" t="s">
        <v>697</v>
      </c>
      <c r="F169" s="172">
        <v>1515.36</v>
      </c>
      <c r="G169" s="125"/>
      <c r="H169" s="362"/>
    </row>
    <row r="170" spans="1:8" s="108" customFormat="1" ht="20.100000000000001" customHeight="1">
      <c r="A170" s="159"/>
      <c r="B170" s="397" t="s">
        <v>698</v>
      </c>
      <c r="C170" s="398"/>
      <c r="D170" s="182"/>
      <c r="E170" s="182"/>
      <c r="F170" s="113" t="s">
        <v>489</v>
      </c>
      <c r="G170" s="160"/>
      <c r="H170" s="362"/>
    </row>
    <row r="171" spans="1:8" s="108" customFormat="1" ht="20.100000000000001" customHeight="1">
      <c r="A171" s="126">
        <v>90</v>
      </c>
      <c r="B171" s="127" t="s">
        <v>699</v>
      </c>
      <c r="C171" s="147" t="s">
        <v>700</v>
      </c>
      <c r="D171" s="147"/>
      <c r="E171" s="147" t="s">
        <v>701</v>
      </c>
      <c r="F171" s="119">
        <v>118.8</v>
      </c>
      <c r="G171" s="130"/>
      <c r="H171" s="362"/>
    </row>
    <row r="172" spans="1:8" s="108" customFormat="1" ht="20.100000000000001" customHeight="1">
      <c r="A172" s="148" t="s">
        <v>702</v>
      </c>
      <c r="B172" s="131" t="s">
        <v>703</v>
      </c>
      <c r="C172" s="149" t="s">
        <v>700</v>
      </c>
      <c r="D172" s="149"/>
      <c r="E172" s="149" t="s">
        <v>704</v>
      </c>
      <c r="F172" s="120">
        <v>174.23999999999998</v>
      </c>
      <c r="G172" s="133"/>
      <c r="H172" s="362"/>
    </row>
    <row r="173" spans="1:8" s="108" customFormat="1" ht="20.100000000000001" customHeight="1">
      <c r="A173" s="148">
        <v>112</v>
      </c>
      <c r="B173" s="131" t="s">
        <v>705</v>
      </c>
      <c r="C173" s="149" t="s">
        <v>700</v>
      </c>
      <c r="D173" s="149"/>
      <c r="E173" s="149" t="s">
        <v>704</v>
      </c>
      <c r="F173" s="120">
        <v>211.2</v>
      </c>
      <c r="G173" s="133"/>
      <c r="H173" s="362"/>
    </row>
    <row r="174" spans="1:8" s="108" customFormat="1" ht="20.100000000000001" customHeight="1">
      <c r="A174" s="148">
        <v>94</v>
      </c>
      <c r="B174" s="131" t="s">
        <v>706</v>
      </c>
      <c r="C174" s="149" t="s">
        <v>700</v>
      </c>
      <c r="D174" s="149"/>
      <c r="E174" s="149" t="s">
        <v>707</v>
      </c>
      <c r="F174" s="120">
        <v>332.64</v>
      </c>
      <c r="G174" s="133"/>
      <c r="H174" s="362"/>
    </row>
    <row r="175" spans="1:8" s="108" customFormat="1" ht="20.100000000000001" customHeight="1">
      <c r="A175" s="148" t="s">
        <v>708</v>
      </c>
      <c r="B175" s="183" t="s">
        <v>709</v>
      </c>
      <c r="C175" s="149" t="s">
        <v>710</v>
      </c>
      <c r="D175" s="149"/>
      <c r="E175" s="149">
        <v>1</v>
      </c>
      <c r="F175" s="120">
        <v>630.95999999999992</v>
      </c>
      <c r="G175" s="133"/>
      <c r="H175" s="362"/>
    </row>
    <row r="176" spans="1:8" s="108" customFormat="1" ht="20.100000000000001" customHeight="1">
      <c r="A176" s="112"/>
      <c r="B176" s="397" t="s">
        <v>711</v>
      </c>
      <c r="C176" s="398"/>
      <c r="D176" s="398"/>
      <c r="E176" s="398"/>
      <c r="F176" s="113" t="s">
        <v>489</v>
      </c>
      <c r="G176" s="184"/>
      <c r="H176" s="362"/>
    </row>
    <row r="177" spans="1:8" s="108" customFormat="1" ht="20.100000000000001" customHeight="1">
      <c r="A177" s="185" t="s">
        <v>712</v>
      </c>
      <c r="B177" s="116" t="s">
        <v>713</v>
      </c>
      <c r="C177" s="117" t="s">
        <v>554</v>
      </c>
      <c r="D177" s="117" t="s">
        <v>492</v>
      </c>
      <c r="E177" s="117" t="s">
        <v>564</v>
      </c>
      <c r="F177" s="118">
        <v>108.24</v>
      </c>
      <c r="G177" s="130"/>
      <c r="H177" s="362"/>
    </row>
    <row r="178" spans="1:8" s="108" customFormat="1" ht="20.100000000000001" customHeight="1">
      <c r="A178" s="185" t="s">
        <v>714</v>
      </c>
      <c r="B178" s="116" t="s">
        <v>715</v>
      </c>
      <c r="C178" s="117" t="s">
        <v>554</v>
      </c>
      <c r="D178" s="117" t="s">
        <v>492</v>
      </c>
      <c r="E178" s="117" t="s">
        <v>564</v>
      </c>
      <c r="F178" s="118">
        <v>121.44</v>
      </c>
      <c r="G178" s="133"/>
      <c r="H178" s="362"/>
    </row>
    <row r="179" spans="1:8" s="108" customFormat="1" ht="20.100000000000001" customHeight="1">
      <c r="A179" s="185" t="s">
        <v>716</v>
      </c>
      <c r="B179" s="116" t="s">
        <v>717</v>
      </c>
      <c r="C179" s="117" t="s">
        <v>718</v>
      </c>
      <c r="D179" s="117" t="s">
        <v>492</v>
      </c>
      <c r="E179" s="117" t="s">
        <v>561</v>
      </c>
      <c r="F179" s="118">
        <v>124.08</v>
      </c>
      <c r="G179" s="133"/>
      <c r="H179" s="362"/>
    </row>
    <row r="180" spans="1:8" s="108" customFormat="1" ht="20.100000000000001" customHeight="1">
      <c r="A180" s="185" t="s">
        <v>719</v>
      </c>
      <c r="B180" s="116" t="s">
        <v>720</v>
      </c>
      <c r="C180" s="117" t="s">
        <v>718</v>
      </c>
      <c r="D180" s="117" t="s">
        <v>492</v>
      </c>
      <c r="E180" s="117" t="s">
        <v>561</v>
      </c>
      <c r="F180" s="118">
        <v>124.08</v>
      </c>
      <c r="G180" s="133"/>
      <c r="H180" s="362"/>
    </row>
    <row r="181" spans="1:8" s="108" customFormat="1" ht="20.100000000000001" customHeight="1">
      <c r="A181" s="185">
        <v>10293</v>
      </c>
      <c r="B181" s="116" t="s">
        <v>721</v>
      </c>
      <c r="C181" s="117" t="s">
        <v>491</v>
      </c>
      <c r="D181" s="117" t="s">
        <v>492</v>
      </c>
      <c r="E181" s="117" t="s">
        <v>555</v>
      </c>
      <c r="F181" s="118">
        <v>85.8</v>
      </c>
      <c r="G181" s="133"/>
      <c r="H181" s="362"/>
    </row>
    <row r="182" spans="1:8" s="108" customFormat="1" ht="20.100000000000001" customHeight="1">
      <c r="A182" s="185">
        <v>11525</v>
      </c>
      <c r="B182" s="116" t="s">
        <v>722</v>
      </c>
      <c r="C182" s="117" t="s">
        <v>491</v>
      </c>
      <c r="D182" s="117" t="s">
        <v>492</v>
      </c>
      <c r="E182" s="117" t="s">
        <v>555</v>
      </c>
      <c r="F182" s="118">
        <v>102.96</v>
      </c>
      <c r="G182" s="133"/>
      <c r="H182" s="362"/>
    </row>
    <row r="183" spans="1:8" s="108" customFormat="1" ht="20.100000000000001" customHeight="1">
      <c r="A183" s="185">
        <v>10504</v>
      </c>
      <c r="B183" s="116" t="s">
        <v>723</v>
      </c>
      <c r="C183" s="117" t="s">
        <v>491</v>
      </c>
      <c r="D183" s="117" t="s">
        <v>492</v>
      </c>
      <c r="E183" s="117" t="s">
        <v>724</v>
      </c>
      <c r="F183" s="118">
        <v>121.44</v>
      </c>
      <c r="G183" s="133"/>
      <c r="H183" s="362"/>
    </row>
    <row r="184" spans="1:8" s="108" customFormat="1" ht="20.100000000000001" customHeight="1">
      <c r="A184" s="112"/>
      <c r="B184" s="397" t="s">
        <v>725</v>
      </c>
      <c r="C184" s="398"/>
      <c r="D184" s="398"/>
      <c r="E184" s="398"/>
      <c r="F184" s="113" t="s">
        <v>489</v>
      </c>
      <c r="G184" s="184"/>
      <c r="H184" s="362"/>
    </row>
    <row r="185" spans="1:8" s="108" customFormat="1" ht="20.100000000000001" customHeight="1">
      <c r="A185" s="115">
        <v>10294</v>
      </c>
      <c r="B185" s="171" t="s">
        <v>726</v>
      </c>
      <c r="C185" s="117" t="s">
        <v>491</v>
      </c>
      <c r="D185" s="117" t="s">
        <v>492</v>
      </c>
      <c r="E185" s="117" t="s">
        <v>724</v>
      </c>
      <c r="F185" s="118">
        <v>80.52</v>
      </c>
      <c r="G185" s="133"/>
      <c r="H185" s="362"/>
    </row>
    <row r="186" spans="1:8" s="108" customFormat="1" ht="20.100000000000001" customHeight="1">
      <c r="A186" s="115" t="s">
        <v>727</v>
      </c>
      <c r="B186" s="171" t="s">
        <v>728</v>
      </c>
      <c r="C186" s="117" t="s">
        <v>718</v>
      </c>
      <c r="D186" s="117"/>
      <c r="E186" s="117">
        <v>20</v>
      </c>
      <c r="F186" s="118">
        <v>349.8</v>
      </c>
      <c r="G186" s="133"/>
      <c r="H186" s="362"/>
    </row>
    <row r="187" spans="1:8" s="108" customFormat="1" ht="20.100000000000001" customHeight="1">
      <c r="A187" s="115" t="s">
        <v>729</v>
      </c>
      <c r="B187" s="171" t="s">
        <v>730</v>
      </c>
      <c r="C187" s="117" t="s">
        <v>718</v>
      </c>
      <c r="D187" s="117"/>
      <c r="E187" s="117">
        <v>20</v>
      </c>
      <c r="F187" s="118">
        <v>316.8</v>
      </c>
      <c r="G187" s="138"/>
      <c r="H187" s="362"/>
    </row>
    <row r="188" spans="1:8" s="108" customFormat="1" ht="20.100000000000001" customHeight="1">
      <c r="A188" s="121" t="s">
        <v>731</v>
      </c>
      <c r="B188" s="175" t="s">
        <v>732</v>
      </c>
      <c r="C188" s="123" t="s">
        <v>718</v>
      </c>
      <c r="D188" s="123"/>
      <c r="E188" s="123">
        <v>20</v>
      </c>
      <c r="F188" s="118">
        <v>440.87999999999994</v>
      </c>
      <c r="G188" s="138"/>
      <c r="H188" s="362"/>
    </row>
    <row r="189" spans="1:8" s="108" customFormat="1" ht="20.100000000000001" customHeight="1">
      <c r="A189" s="186"/>
      <c r="B189" s="397" t="s">
        <v>733</v>
      </c>
      <c r="C189" s="398"/>
      <c r="D189" s="398"/>
      <c r="E189" s="398"/>
      <c r="F189" s="113" t="s">
        <v>489</v>
      </c>
      <c r="G189" s="187"/>
      <c r="H189" s="362"/>
    </row>
    <row r="190" spans="1:8" s="108" customFormat="1" ht="20.100000000000001" customHeight="1">
      <c r="A190" s="126" t="s">
        <v>734</v>
      </c>
      <c r="B190" s="127" t="s">
        <v>735</v>
      </c>
      <c r="C190" s="128" t="s">
        <v>588</v>
      </c>
      <c r="D190" s="128" t="s">
        <v>609</v>
      </c>
      <c r="E190" s="147" t="s">
        <v>697</v>
      </c>
      <c r="F190" s="119">
        <v>118.8</v>
      </c>
      <c r="G190" s="119"/>
      <c r="H190" s="362"/>
    </row>
    <row r="191" spans="1:8" s="108" customFormat="1" ht="20.100000000000001" customHeight="1">
      <c r="A191" s="148" t="s">
        <v>736</v>
      </c>
      <c r="B191" s="131" t="s">
        <v>737</v>
      </c>
      <c r="C191" s="132" t="s">
        <v>588</v>
      </c>
      <c r="D191" s="132" t="s">
        <v>609</v>
      </c>
      <c r="E191" s="149" t="s">
        <v>697</v>
      </c>
      <c r="F191" s="120">
        <v>128.04</v>
      </c>
      <c r="G191" s="120"/>
      <c r="H191" s="362"/>
    </row>
    <row r="192" spans="1:8" s="108" customFormat="1" ht="20.100000000000001" customHeight="1">
      <c r="A192" s="148" t="s">
        <v>738</v>
      </c>
      <c r="B192" s="131" t="s">
        <v>739</v>
      </c>
      <c r="C192" s="132" t="s">
        <v>588</v>
      </c>
      <c r="D192" s="132" t="s">
        <v>620</v>
      </c>
      <c r="E192" s="149" t="s">
        <v>697</v>
      </c>
      <c r="F192" s="120">
        <v>260.03999999999996</v>
      </c>
      <c r="G192" s="120"/>
      <c r="H192" s="362"/>
    </row>
    <row r="193" spans="1:8" s="108" customFormat="1" ht="20.100000000000001" customHeight="1">
      <c r="A193" s="148" t="s">
        <v>740</v>
      </c>
      <c r="B193" s="131" t="s">
        <v>741</v>
      </c>
      <c r="C193" s="132" t="s">
        <v>588</v>
      </c>
      <c r="D193" s="132" t="s">
        <v>620</v>
      </c>
      <c r="E193" s="149" t="s">
        <v>697</v>
      </c>
      <c r="F193" s="120">
        <v>260.03999999999996</v>
      </c>
      <c r="G193" s="120"/>
      <c r="H193" s="362"/>
    </row>
    <row r="194" spans="1:8" s="108" customFormat="1" ht="20.100000000000001" customHeight="1">
      <c r="A194" s="148" t="s">
        <v>742</v>
      </c>
      <c r="B194" s="131" t="s">
        <v>743</v>
      </c>
      <c r="C194" s="132" t="s">
        <v>588</v>
      </c>
      <c r="D194" s="132" t="s">
        <v>620</v>
      </c>
      <c r="E194" s="149" t="s">
        <v>697</v>
      </c>
      <c r="F194" s="120">
        <v>260.03999999999996</v>
      </c>
      <c r="G194" s="120"/>
      <c r="H194" s="362"/>
    </row>
    <row r="195" spans="1:8" s="108" customFormat="1" ht="20.100000000000001" customHeight="1">
      <c r="A195" s="148" t="s">
        <v>744</v>
      </c>
      <c r="B195" s="131" t="s">
        <v>745</v>
      </c>
      <c r="C195" s="132" t="s">
        <v>588</v>
      </c>
      <c r="D195" s="132" t="s">
        <v>620</v>
      </c>
      <c r="E195" s="149" t="s">
        <v>697</v>
      </c>
      <c r="F195" s="120">
        <v>260.03999999999996</v>
      </c>
      <c r="G195" s="120"/>
      <c r="H195" s="362"/>
    </row>
    <row r="196" spans="1:8" s="108" customFormat="1" ht="20.100000000000001" customHeight="1">
      <c r="A196" s="148" t="s">
        <v>746</v>
      </c>
      <c r="B196" s="131" t="s">
        <v>747</v>
      </c>
      <c r="C196" s="132" t="s">
        <v>588</v>
      </c>
      <c r="D196" s="132" t="s">
        <v>492</v>
      </c>
      <c r="E196" s="149">
        <v>50</v>
      </c>
      <c r="F196" s="120">
        <v>139.91999999999999</v>
      </c>
      <c r="G196" s="120"/>
      <c r="H196" s="362"/>
    </row>
    <row r="197" spans="1:8" s="108" customFormat="1" ht="20.100000000000001" customHeight="1">
      <c r="A197" s="148" t="s">
        <v>748</v>
      </c>
      <c r="B197" s="131" t="s">
        <v>749</v>
      </c>
      <c r="C197" s="132" t="s">
        <v>504</v>
      </c>
      <c r="D197" s="132" t="s">
        <v>750</v>
      </c>
      <c r="E197" s="149" t="s">
        <v>751</v>
      </c>
      <c r="F197" s="120">
        <v>1056</v>
      </c>
      <c r="G197" s="120"/>
      <c r="H197" s="362"/>
    </row>
    <row r="198" spans="1:8" s="108" customFormat="1" ht="20.100000000000001" customHeight="1">
      <c r="A198" s="148" t="s">
        <v>752</v>
      </c>
      <c r="B198" s="131" t="s">
        <v>753</v>
      </c>
      <c r="C198" s="132" t="s">
        <v>504</v>
      </c>
      <c r="D198" s="132" t="s">
        <v>609</v>
      </c>
      <c r="E198" s="149" t="s">
        <v>751</v>
      </c>
      <c r="F198" s="120">
        <v>159.72</v>
      </c>
      <c r="G198" s="120"/>
      <c r="H198" s="362"/>
    </row>
    <row r="199" spans="1:8" s="108" customFormat="1" ht="20.100000000000001" customHeight="1">
      <c r="A199" s="148" t="s">
        <v>754</v>
      </c>
      <c r="B199" s="131" t="s">
        <v>755</v>
      </c>
      <c r="C199" s="132" t="s">
        <v>588</v>
      </c>
      <c r="D199" s="132" t="s">
        <v>756</v>
      </c>
      <c r="E199" s="149">
        <v>1</v>
      </c>
      <c r="F199" s="120">
        <v>30.36</v>
      </c>
      <c r="G199" s="120"/>
      <c r="H199" s="362"/>
    </row>
    <row r="200" spans="1:8" s="108" customFormat="1" ht="20.100000000000001" customHeight="1">
      <c r="A200" s="150" t="s">
        <v>757</v>
      </c>
      <c r="B200" s="135" t="s">
        <v>758</v>
      </c>
      <c r="C200" s="136" t="s">
        <v>588</v>
      </c>
      <c r="D200" s="136" t="s">
        <v>759</v>
      </c>
      <c r="E200" s="151">
        <v>1</v>
      </c>
      <c r="F200" s="125">
        <v>347.16</v>
      </c>
      <c r="G200" s="125"/>
      <c r="H200" s="362"/>
    </row>
    <row r="201" spans="1:8" s="108" customFormat="1" ht="20.100000000000001" customHeight="1">
      <c r="A201" s="186"/>
      <c r="B201" s="397" t="s">
        <v>760</v>
      </c>
      <c r="C201" s="398"/>
      <c r="D201" s="398"/>
      <c r="E201" s="398"/>
      <c r="F201" s="113" t="s">
        <v>489</v>
      </c>
      <c r="G201" s="187"/>
      <c r="H201" s="362"/>
    </row>
    <row r="202" spans="1:8" s="108" customFormat="1" ht="20.100000000000001" customHeight="1">
      <c r="A202" s="188">
        <v>43076</v>
      </c>
      <c r="B202" s="164" t="s">
        <v>761</v>
      </c>
      <c r="C202" s="165" t="s">
        <v>496</v>
      </c>
      <c r="D202" s="165" t="s">
        <v>501</v>
      </c>
      <c r="E202" s="165" t="s">
        <v>605</v>
      </c>
      <c r="F202" s="120">
        <v>217.79999999999998</v>
      </c>
      <c r="G202" s="130"/>
      <c r="H202" s="362"/>
    </row>
    <row r="203" spans="1:8" s="108" customFormat="1" ht="20.100000000000001" customHeight="1">
      <c r="A203" s="188" t="s">
        <v>762</v>
      </c>
      <c r="B203" s="164" t="s">
        <v>763</v>
      </c>
      <c r="C203" s="165" t="s">
        <v>588</v>
      </c>
      <c r="D203" s="165" t="s">
        <v>620</v>
      </c>
      <c r="E203" s="165" t="s">
        <v>764</v>
      </c>
      <c r="F203" s="120">
        <v>138.6</v>
      </c>
      <c r="G203" s="133"/>
      <c r="H203" s="362"/>
    </row>
    <row r="204" spans="1:8" s="108" customFormat="1" ht="20.100000000000001" customHeight="1">
      <c r="A204" s="188" t="s">
        <v>765</v>
      </c>
      <c r="B204" s="164" t="s">
        <v>766</v>
      </c>
      <c r="C204" s="165" t="s">
        <v>588</v>
      </c>
      <c r="D204" s="165" t="s">
        <v>620</v>
      </c>
      <c r="E204" s="165" t="s">
        <v>764</v>
      </c>
      <c r="F204" s="120">
        <v>174.23999999999998</v>
      </c>
      <c r="G204" s="133"/>
      <c r="H204" s="362"/>
    </row>
    <row r="205" spans="1:8" s="108" customFormat="1" ht="20.100000000000001" customHeight="1">
      <c r="A205" s="188">
        <v>41128</v>
      </c>
      <c r="B205" s="164" t="s">
        <v>767</v>
      </c>
      <c r="C205" s="165" t="s">
        <v>581</v>
      </c>
      <c r="D205" s="165" t="s">
        <v>620</v>
      </c>
      <c r="E205" s="165" t="s">
        <v>768</v>
      </c>
      <c r="F205" s="120">
        <v>336.59999999999997</v>
      </c>
      <c r="G205" s="133"/>
      <c r="H205" s="362"/>
    </row>
    <row r="206" spans="1:8" s="108" customFormat="1" ht="20.100000000000001" customHeight="1">
      <c r="A206" s="188">
        <v>40040</v>
      </c>
      <c r="B206" s="164" t="s">
        <v>769</v>
      </c>
      <c r="C206" s="165" t="s">
        <v>581</v>
      </c>
      <c r="D206" s="165" t="s">
        <v>620</v>
      </c>
      <c r="E206" s="165" t="s">
        <v>768</v>
      </c>
      <c r="F206" s="120">
        <v>237.6</v>
      </c>
      <c r="G206" s="133"/>
      <c r="H206" s="362"/>
    </row>
    <row r="207" spans="1:8" s="108" customFormat="1" ht="20.100000000000001" customHeight="1">
      <c r="A207" s="188">
        <v>40037</v>
      </c>
      <c r="B207" s="164" t="s">
        <v>770</v>
      </c>
      <c r="C207" s="165" t="s">
        <v>581</v>
      </c>
      <c r="D207" s="165" t="s">
        <v>620</v>
      </c>
      <c r="E207" s="165" t="s">
        <v>768</v>
      </c>
      <c r="F207" s="120">
        <v>237.6</v>
      </c>
      <c r="G207" s="133"/>
      <c r="H207" s="362"/>
    </row>
    <row r="208" spans="1:8" s="108" customFormat="1" ht="20.100000000000001" customHeight="1">
      <c r="A208" s="188">
        <v>40035</v>
      </c>
      <c r="B208" s="164" t="s">
        <v>771</v>
      </c>
      <c r="C208" s="165" t="s">
        <v>581</v>
      </c>
      <c r="D208" s="165" t="s">
        <v>620</v>
      </c>
      <c r="E208" s="165" t="s">
        <v>768</v>
      </c>
      <c r="F208" s="120">
        <v>237.6</v>
      </c>
      <c r="G208" s="133"/>
      <c r="H208" s="362"/>
    </row>
    <row r="209" spans="1:8" s="108" customFormat="1" ht="20.100000000000001" customHeight="1">
      <c r="A209" s="188" t="s">
        <v>772</v>
      </c>
      <c r="B209" s="164" t="s">
        <v>773</v>
      </c>
      <c r="C209" s="165" t="s">
        <v>588</v>
      </c>
      <c r="D209" s="165" t="s">
        <v>620</v>
      </c>
      <c r="E209" s="165" t="s">
        <v>774</v>
      </c>
      <c r="F209" s="120">
        <v>254.76</v>
      </c>
      <c r="G209" s="133"/>
      <c r="H209" s="362"/>
    </row>
    <row r="210" spans="1:8" s="108" customFormat="1" ht="20.100000000000001" customHeight="1">
      <c r="A210" s="188" t="s">
        <v>775</v>
      </c>
      <c r="B210" s="164" t="s">
        <v>776</v>
      </c>
      <c r="C210" s="165" t="s">
        <v>588</v>
      </c>
      <c r="D210" s="165" t="s">
        <v>620</v>
      </c>
      <c r="E210" s="165" t="s">
        <v>774</v>
      </c>
      <c r="F210" s="120">
        <v>257.39999999999998</v>
      </c>
      <c r="G210" s="133"/>
      <c r="H210" s="362"/>
    </row>
    <row r="211" spans="1:8" s="108" customFormat="1" ht="20.100000000000001" customHeight="1">
      <c r="A211" s="188">
        <v>40036</v>
      </c>
      <c r="B211" s="164" t="s">
        <v>777</v>
      </c>
      <c r="C211" s="165" t="s">
        <v>581</v>
      </c>
      <c r="D211" s="165" t="s">
        <v>620</v>
      </c>
      <c r="E211" s="165" t="s">
        <v>768</v>
      </c>
      <c r="F211" s="120">
        <v>237.6</v>
      </c>
      <c r="G211" s="133"/>
      <c r="H211" s="362"/>
    </row>
    <row r="212" spans="1:8" s="108" customFormat="1" ht="20.100000000000001" customHeight="1">
      <c r="A212" s="188" t="s">
        <v>778</v>
      </c>
      <c r="B212" s="164" t="s">
        <v>779</v>
      </c>
      <c r="C212" s="165" t="s">
        <v>588</v>
      </c>
      <c r="D212" s="165" t="s">
        <v>620</v>
      </c>
      <c r="E212" s="165" t="s">
        <v>774</v>
      </c>
      <c r="F212" s="120">
        <v>335.28</v>
      </c>
      <c r="G212" s="133"/>
      <c r="H212" s="362"/>
    </row>
    <row r="213" spans="1:8" s="108" customFormat="1" ht="20.100000000000001" customHeight="1">
      <c r="A213" s="188">
        <v>40042</v>
      </c>
      <c r="B213" s="164" t="s">
        <v>780</v>
      </c>
      <c r="C213" s="165" t="s">
        <v>581</v>
      </c>
      <c r="D213" s="165" t="s">
        <v>620</v>
      </c>
      <c r="E213" s="165" t="s">
        <v>768</v>
      </c>
      <c r="F213" s="120">
        <v>237.6</v>
      </c>
      <c r="G213" s="133"/>
      <c r="H213" s="362"/>
    </row>
    <row r="214" spans="1:8" s="108" customFormat="1" ht="20.100000000000001" customHeight="1">
      <c r="A214" s="188">
        <v>40039</v>
      </c>
      <c r="B214" s="164" t="s">
        <v>781</v>
      </c>
      <c r="C214" s="165" t="s">
        <v>581</v>
      </c>
      <c r="D214" s="165" t="s">
        <v>620</v>
      </c>
      <c r="E214" s="165" t="s">
        <v>768</v>
      </c>
      <c r="F214" s="120">
        <v>237.6</v>
      </c>
      <c r="G214" s="133"/>
      <c r="H214" s="362"/>
    </row>
    <row r="215" spans="1:8" s="108" customFormat="1" ht="20.100000000000001" customHeight="1">
      <c r="A215" s="188">
        <v>40043</v>
      </c>
      <c r="B215" s="164" t="s">
        <v>782</v>
      </c>
      <c r="C215" s="165" t="s">
        <v>581</v>
      </c>
      <c r="D215" s="165" t="s">
        <v>620</v>
      </c>
      <c r="E215" s="165" t="s">
        <v>768</v>
      </c>
      <c r="F215" s="120">
        <v>237.6</v>
      </c>
      <c r="G215" s="133"/>
      <c r="H215" s="362"/>
    </row>
    <row r="216" spans="1:8" s="108" customFormat="1" ht="20.100000000000001" customHeight="1">
      <c r="A216" s="188">
        <v>39090</v>
      </c>
      <c r="B216" s="164" t="s">
        <v>783</v>
      </c>
      <c r="C216" s="165" t="s">
        <v>581</v>
      </c>
      <c r="D216" s="165" t="s">
        <v>492</v>
      </c>
      <c r="E216" s="165" t="s">
        <v>768</v>
      </c>
      <c r="F216" s="120">
        <v>198</v>
      </c>
      <c r="G216" s="133"/>
      <c r="H216" s="362"/>
    </row>
    <row r="217" spans="1:8" s="108" customFormat="1" ht="20.100000000000001" customHeight="1">
      <c r="A217" s="188" t="s">
        <v>784</v>
      </c>
      <c r="B217" s="164" t="s">
        <v>785</v>
      </c>
      <c r="C217" s="165" t="s">
        <v>588</v>
      </c>
      <c r="D217" s="165" t="s">
        <v>620</v>
      </c>
      <c r="E217" s="165" t="s">
        <v>774</v>
      </c>
      <c r="F217" s="120">
        <v>260.03999999999996</v>
      </c>
      <c r="G217" s="133"/>
      <c r="H217" s="362"/>
    </row>
    <row r="218" spans="1:8" s="108" customFormat="1" ht="20.100000000000001" customHeight="1">
      <c r="A218" s="188" t="s">
        <v>786</v>
      </c>
      <c r="B218" s="164" t="s">
        <v>787</v>
      </c>
      <c r="C218" s="165" t="s">
        <v>588</v>
      </c>
      <c r="D218" s="165" t="s">
        <v>620</v>
      </c>
      <c r="E218" s="165" t="s">
        <v>774</v>
      </c>
      <c r="F218" s="120">
        <v>270.59999999999997</v>
      </c>
      <c r="G218" s="133"/>
      <c r="H218" s="362"/>
    </row>
    <row r="219" spans="1:8" s="108" customFormat="1" ht="20.100000000000001" customHeight="1">
      <c r="A219" s="188" t="s">
        <v>788</v>
      </c>
      <c r="B219" s="164" t="s">
        <v>789</v>
      </c>
      <c r="C219" s="165" t="s">
        <v>588</v>
      </c>
      <c r="D219" s="165" t="s">
        <v>620</v>
      </c>
      <c r="E219" s="165" t="s">
        <v>774</v>
      </c>
      <c r="F219" s="120">
        <v>246.83999999999997</v>
      </c>
      <c r="G219" s="133"/>
      <c r="H219" s="362"/>
    </row>
    <row r="220" spans="1:8" s="108" customFormat="1" ht="20.100000000000001" customHeight="1">
      <c r="A220" s="188" t="s">
        <v>790</v>
      </c>
      <c r="B220" s="164" t="s">
        <v>791</v>
      </c>
      <c r="C220" s="165" t="s">
        <v>588</v>
      </c>
      <c r="D220" s="165" t="s">
        <v>620</v>
      </c>
      <c r="E220" s="165" t="s">
        <v>774</v>
      </c>
      <c r="F220" s="120">
        <v>246.83999999999997</v>
      </c>
      <c r="G220" s="133"/>
      <c r="H220" s="362"/>
    </row>
    <row r="221" spans="1:8" s="108" customFormat="1" ht="20.100000000000001" customHeight="1">
      <c r="A221" s="188" t="s">
        <v>792</v>
      </c>
      <c r="B221" s="164" t="s">
        <v>793</v>
      </c>
      <c r="C221" s="165" t="s">
        <v>588</v>
      </c>
      <c r="D221" s="165" t="s">
        <v>620</v>
      </c>
      <c r="E221" s="165" t="s">
        <v>774</v>
      </c>
      <c r="F221" s="120">
        <v>297</v>
      </c>
      <c r="G221" s="133"/>
      <c r="H221" s="362"/>
    </row>
    <row r="222" spans="1:8" s="108" customFormat="1" ht="20.100000000000001" customHeight="1">
      <c r="A222" s="188" t="s">
        <v>794</v>
      </c>
      <c r="B222" s="164" t="s">
        <v>795</v>
      </c>
      <c r="C222" s="165" t="s">
        <v>588</v>
      </c>
      <c r="D222" s="165" t="s">
        <v>620</v>
      </c>
      <c r="E222" s="165" t="s">
        <v>774</v>
      </c>
      <c r="F222" s="120">
        <v>246.83999999999997</v>
      </c>
      <c r="G222" s="133"/>
      <c r="H222" s="362"/>
    </row>
    <row r="223" spans="1:8" s="108" customFormat="1" ht="20.100000000000001" customHeight="1">
      <c r="A223" s="188" t="s">
        <v>796</v>
      </c>
      <c r="B223" s="164" t="s">
        <v>797</v>
      </c>
      <c r="C223" s="165" t="s">
        <v>504</v>
      </c>
      <c r="D223" s="165" t="s">
        <v>620</v>
      </c>
      <c r="E223" s="165" t="s">
        <v>774</v>
      </c>
      <c r="F223" s="120">
        <v>283.8</v>
      </c>
      <c r="G223" s="133"/>
      <c r="H223" s="362"/>
    </row>
    <row r="224" spans="1:8" s="108" customFormat="1" ht="20.100000000000001" customHeight="1">
      <c r="A224" s="188" t="s">
        <v>798</v>
      </c>
      <c r="B224" s="164" t="s">
        <v>799</v>
      </c>
      <c r="C224" s="165" t="s">
        <v>504</v>
      </c>
      <c r="D224" s="165" t="s">
        <v>620</v>
      </c>
      <c r="E224" s="165" t="s">
        <v>774</v>
      </c>
      <c r="F224" s="120">
        <v>283.8</v>
      </c>
      <c r="G224" s="133"/>
      <c r="H224" s="362"/>
    </row>
    <row r="225" spans="1:8" s="108" customFormat="1" ht="20.100000000000001" customHeight="1">
      <c r="A225" s="188" t="s">
        <v>800</v>
      </c>
      <c r="B225" s="164" t="s">
        <v>801</v>
      </c>
      <c r="C225" s="165" t="s">
        <v>504</v>
      </c>
      <c r="D225" s="165" t="s">
        <v>620</v>
      </c>
      <c r="E225" s="165" t="s">
        <v>774</v>
      </c>
      <c r="F225" s="120">
        <v>283.8</v>
      </c>
      <c r="G225" s="133"/>
      <c r="H225" s="362"/>
    </row>
    <row r="226" spans="1:8" s="108" customFormat="1" ht="20.100000000000001" customHeight="1">
      <c r="A226" s="188" t="s">
        <v>802</v>
      </c>
      <c r="B226" s="164" t="s">
        <v>803</v>
      </c>
      <c r="C226" s="165" t="s">
        <v>504</v>
      </c>
      <c r="D226" s="165" t="s">
        <v>620</v>
      </c>
      <c r="E226" s="165" t="s">
        <v>774</v>
      </c>
      <c r="F226" s="120">
        <v>283.8</v>
      </c>
      <c r="G226" s="133"/>
      <c r="H226" s="362"/>
    </row>
    <row r="227" spans="1:8" s="108" customFormat="1" ht="20.100000000000001" customHeight="1">
      <c r="A227" s="188" t="s">
        <v>804</v>
      </c>
      <c r="B227" s="164" t="s">
        <v>805</v>
      </c>
      <c r="C227" s="165" t="s">
        <v>588</v>
      </c>
      <c r="D227" s="165" t="s">
        <v>620</v>
      </c>
      <c r="E227" s="165" t="s">
        <v>774</v>
      </c>
      <c r="F227" s="120">
        <v>314.16000000000003</v>
      </c>
      <c r="G227" s="133"/>
      <c r="H227" s="362"/>
    </row>
    <row r="228" spans="1:8" s="108" customFormat="1" ht="20.100000000000001" customHeight="1">
      <c r="A228" s="188" t="s">
        <v>806</v>
      </c>
      <c r="B228" s="164" t="s">
        <v>807</v>
      </c>
      <c r="C228" s="165" t="s">
        <v>588</v>
      </c>
      <c r="D228" s="165" t="s">
        <v>492</v>
      </c>
      <c r="E228" s="165" t="s">
        <v>764</v>
      </c>
      <c r="F228" s="120">
        <v>364.32</v>
      </c>
      <c r="G228" s="133"/>
      <c r="H228" s="362"/>
    </row>
    <row r="229" spans="1:8" s="108" customFormat="1" ht="20.100000000000001" customHeight="1">
      <c r="A229" s="188" t="s">
        <v>808</v>
      </c>
      <c r="B229" s="164" t="s">
        <v>809</v>
      </c>
      <c r="C229" s="165" t="s">
        <v>588</v>
      </c>
      <c r="D229" s="165" t="s">
        <v>492</v>
      </c>
      <c r="E229" s="165" t="s">
        <v>764</v>
      </c>
      <c r="F229" s="120">
        <v>364.32</v>
      </c>
      <c r="G229" s="133"/>
      <c r="H229" s="362"/>
    </row>
    <row r="230" spans="1:8" s="108" customFormat="1" ht="20.100000000000001" customHeight="1">
      <c r="A230" s="188" t="s">
        <v>810</v>
      </c>
      <c r="B230" s="164" t="s">
        <v>811</v>
      </c>
      <c r="C230" s="165" t="s">
        <v>588</v>
      </c>
      <c r="D230" s="165" t="s">
        <v>492</v>
      </c>
      <c r="E230" s="165" t="s">
        <v>764</v>
      </c>
      <c r="F230" s="120">
        <v>364.32</v>
      </c>
      <c r="G230" s="133"/>
      <c r="H230" s="362"/>
    </row>
    <row r="231" spans="1:8" s="108" customFormat="1" ht="20.100000000000001" customHeight="1">
      <c r="A231" s="188" t="s">
        <v>812</v>
      </c>
      <c r="B231" s="164" t="s">
        <v>813</v>
      </c>
      <c r="C231" s="165" t="s">
        <v>588</v>
      </c>
      <c r="D231" s="165" t="s">
        <v>492</v>
      </c>
      <c r="E231" s="165" t="s">
        <v>764</v>
      </c>
      <c r="F231" s="120">
        <v>364.32</v>
      </c>
      <c r="G231" s="133"/>
      <c r="H231" s="362"/>
    </row>
    <row r="232" spans="1:8" s="108" customFormat="1" ht="20.100000000000001" customHeight="1">
      <c r="A232" s="188" t="s">
        <v>814</v>
      </c>
      <c r="B232" s="164" t="s">
        <v>815</v>
      </c>
      <c r="C232" s="165" t="s">
        <v>588</v>
      </c>
      <c r="D232" s="165" t="s">
        <v>620</v>
      </c>
      <c r="E232" s="165" t="s">
        <v>774</v>
      </c>
      <c r="F232" s="120">
        <v>551.76</v>
      </c>
      <c r="G232" s="133"/>
      <c r="H232" s="362"/>
    </row>
    <row r="233" spans="1:8" s="108" customFormat="1" ht="20.100000000000001" customHeight="1">
      <c r="A233" s="188" t="s">
        <v>816</v>
      </c>
      <c r="B233" s="164" t="s">
        <v>817</v>
      </c>
      <c r="C233" s="165" t="s">
        <v>588</v>
      </c>
      <c r="D233" s="165" t="s">
        <v>620</v>
      </c>
      <c r="E233" s="165" t="s">
        <v>774</v>
      </c>
      <c r="F233" s="120">
        <v>508.2</v>
      </c>
      <c r="G233" s="133"/>
      <c r="H233" s="362"/>
    </row>
    <row r="234" spans="1:8" s="108" customFormat="1" ht="20.100000000000001" customHeight="1">
      <c r="A234" s="188" t="s">
        <v>818</v>
      </c>
      <c r="B234" s="164" t="s">
        <v>819</v>
      </c>
      <c r="C234" s="165" t="s">
        <v>820</v>
      </c>
      <c r="D234" s="165" t="s">
        <v>620</v>
      </c>
      <c r="E234" s="165" t="s">
        <v>536</v>
      </c>
      <c r="F234" s="120">
        <v>1003.1999999999999</v>
      </c>
      <c r="G234" s="189"/>
      <c r="H234" s="362"/>
    </row>
    <row r="235" spans="1:8" s="108" customFormat="1" ht="20.100000000000001" customHeight="1">
      <c r="A235" s="188" t="s">
        <v>821</v>
      </c>
      <c r="B235" s="164" t="s">
        <v>822</v>
      </c>
      <c r="C235" s="165" t="s">
        <v>820</v>
      </c>
      <c r="D235" s="165" t="s">
        <v>620</v>
      </c>
      <c r="E235" s="165" t="s">
        <v>536</v>
      </c>
      <c r="F235" s="120">
        <v>1351.68</v>
      </c>
      <c r="G235" s="189"/>
      <c r="H235" s="362"/>
    </row>
    <row r="236" spans="1:8" s="108" customFormat="1" ht="20.100000000000001" customHeight="1">
      <c r="A236" s="188" t="s">
        <v>823</v>
      </c>
      <c r="B236" s="164" t="s">
        <v>824</v>
      </c>
      <c r="C236" s="165" t="s">
        <v>820</v>
      </c>
      <c r="D236" s="165" t="s">
        <v>620</v>
      </c>
      <c r="E236" s="165" t="s">
        <v>536</v>
      </c>
      <c r="F236" s="120">
        <v>0</v>
      </c>
      <c r="G236" s="189"/>
      <c r="H236" s="362"/>
    </row>
    <row r="237" spans="1:8" s="108" customFormat="1" ht="20.100000000000001" customHeight="1">
      <c r="A237" s="188" t="s">
        <v>825</v>
      </c>
      <c r="B237" s="164" t="s">
        <v>826</v>
      </c>
      <c r="C237" s="165" t="s">
        <v>588</v>
      </c>
      <c r="D237" s="165" t="s">
        <v>492</v>
      </c>
      <c r="E237" s="165" t="s">
        <v>827</v>
      </c>
      <c r="F237" s="120">
        <v>541.19999999999993</v>
      </c>
      <c r="G237" s="133"/>
      <c r="H237" s="362"/>
    </row>
    <row r="238" spans="1:8" s="108" customFormat="1" ht="20.100000000000001" customHeight="1">
      <c r="A238" s="188" t="s">
        <v>828</v>
      </c>
      <c r="B238" s="164" t="s">
        <v>829</v>
      </c>
      <c r="C238" s="165" t="s">
        <v>588</v>
      </c>
      <c r="D238" s="165" t="s">
        <v>620</v>
      </c>
      <c r="E238" s="165" t="s">
        <v>830</v>
      </c>
      <c r="F238" s="120">
        <v>306.23999999999995</v>
      </c>
      <c r="G238" s="133"/>
      <c r="H238" s="362"/>
    </row>
    <row r="239" spans="1:8" s="108" customFormat="1" ht="20.100000000000001" customHeight="1">
      <c r="A239" s="188" t="s">
        <v>831</v>
      </c>
      <c r="B239" s="164" t="s">
        <v>832</v>
      </c>
      <c r="C239" s="165" t="s">
        <v>588</v>
      </c>
      <c r="D239" s="165" t="s">
        <v>620</v>
      </c>
      <c r="E239" s="165" t="s">
        <v>830</v>
      </c>
      <c r="F239" s="120">
        <v>398.64</v>
      </c>
      <c r="G239" s="133"/>
      <c r="H239" s="362"/>
    </row>
    <row r="240" spans="1:8" s="108" customFormat="1" ht="20.100000000000001" customHeight="1">
      <c r="A240" s="188" t="s">
        <v>833</v>
      </c>
      <c r="B240" s="164" t="s">
        <v>834</v>
      </c>
      <c r="C240" s="165" t="s">
        <v>588</v>
      </c>
      <c r="D240" s="165" t="s">
        <v>620</v>
      </c>
      <c r="E240" s="165" t="s">
        <v>830</v>
      </c>
      <c r="F240" s="120">
        <v>405.23999999999995</v>
      </c>
      <c r="G240" s="133"/>
      <c r="H240" s="362"/>
    </row>
    <row r="241" spans="1:8" s="108" customFormat="1" ht="20.100000000000001" customHeight="1">
      <c r="A241" s="188" t="s">
        <v>835</v>
      </c>
      <c r="B241" s="164" t="s">
        <v>836</v>
      </c>
      <c r="C241" s="165" t="s">
        <v>588</v>
      </c>
      <c r="D241" s="165" t="s">
        <v>620</v>
      </c>
      <c r="E241" s="165" t="s">
        <v>830</v>
      </c>
      <c r="F241" s="120">
        <v>361.67999999999995</v>
      </c>
      <c r="G241" s="133"/>
      <c r="H241" s="362"/>
    </row>
    <row r="242" spans="1:8" s="108" customFormat="1" ht="20.100000000000001" customHeight="1">
      <c r="A242" s="190" t="s">
        <v>837</v>
      </c>
      <c r="B242" s="191" t="s">
        <v>838</v>
      </c>
      <c r="C242" s="192" t="s">
        <v>588</v>
      </c>
      <c r="D242" s="192" t="s">
        <v>620</v>
      </c>
      <c r="E242" s="192" t="s">
        <v>839</v>
      </c>
      <c r="F242" s="120">
        <v>382.8</v>
      </c>
      <c r="G242" s="138"/>
      <c r="H242" s="362"/>
    </row>
    <row r="243" spans="1:8" s="108" customFormat="1" ht="20.100000000000001" customHeight="1">
      <c r="A243" s="112"/>
      <c r="B243" s="397" t="s">
        <v>840</v>
      </c>
      <c r="C243" s="398"/>
      <c r="D243" s="398"/>
      <c r="E243" s="398"/>
      <c r="F243" s="113" t="s">
        <v>489</v>
      </c>
      <c r="G243" s="114"/>
      <c r="H243" s="362"/>
    </row>
    <row r="244" spans="1:8" s="108" customFormat="1" ht="20.100000000000001" customHeight="1">
      <c r="A244" s="126" t="s">
        <v>841</v>
      </c>
      <c r="B244" s="127" t="s">
        <v>842</v>
      </c>
      <c r="C244" s="128" t="s">
        <v>588</v>
      </c>
      <c r="D244" s="132" t="s">
        <v>620</v>
      </c>
      <c r="E244" s="147" t="s">
        <v>605</v>
      </c>
      <c r="F244" s="119">
        <v>162.36000000000001</v>
      </c>
      <c r="G244" s="119"/>
      <c r="H244" s="362"/>
    </row>
    <row r="245" spans="1:8" s="108" customFormat="1" ht="20.100000000000001" customHeight="1">
      <c r="A245" s="148" t="s">
        <v>843</v>
      </c>
      <c r="B245" s="131" t="s">
        <v>844</v>
      </c>
      <c r="C245" s="132" t="s">
        <v>588</v>
      </c>
      <c r="D245" s="132" t="s">
        <v>620</v>
      </c>
      <c r="E245" s="149" t="s">
        <v>605</v>
      </c>
      <c r="F245" s="120">
        <v>182.16</v>
      </c>
      <c r="G245" s="120"/>
      <c r="H245" s="362"/>
    </row>
    <row r="246" spans="1:8" s="108" customFormat="1" ht="20.100000000000001" customHeight="1">
      <c r="A246" s="148" t="s">
        <v>845</v>
      </c>
      <c r="B246" s="131" t="s">
        <v>846</v>
      </c>
      <c r="C246" s="132" t="s">
        <v>588</v>
      </c>
      <c r="D246" s="132" t="s">
        <v>620</v>
      </c>
      <c r="E246" s="149" t="s">
        <v>847</v>
      </c>
      <c r="F246" s="120">
        <v>187.43999999999997</v>
      </c>
      <c r="G246" s="120"/>
      <c r="H246" s="362"/>
    </row>
    <row r="247" spans="1:8" s="108" customFormat="1" ht="20.100000000000001" customHeight="1">
      <c r="A247" s="148" t="s">
        <v>848</v>
      </c>
      <c r="B247" s="131" t="s">
        <v>849</v>
      </c>
      <c r="C247" s="132" t="s">
        <v>588</v>
      </c>
      <c r="D247" s="132" t="s">
        <v>620</v>
      </c>
      <c r="E247" s="149" t="s">
        <v>847</v>
      </c>
      <c r="F247" s="120">
        <v>219.11999999999998</v>
      </c>
      <c r="G247" s="120"/>
      <c r="H247" s="362"/>
    </row>
    <row r="248" spans="1:8" s="108" customFormat="1" ht="20.100000000000001" customHeight="1">
      <c r="A248" s="148" t="s">
        <v>850</v>
      </c>
      <c r="B248" s="131" t="s">
        <v>851</v>
      </c>
      <c r="C248" s="132" t="s">
        <v>588</v>
      </c>
      <c r="D248" s="132" t="s">
        <v>620</v>
      </c>
      <c r="E248" s="149" t="s">
        <v>847</v>
      </c>
      <c r="F248" s="120">
        <v>203.28</v>
      </c>
      <c r="G248" s="120"/>
      <c r="H248" s="362"/>
    </row>
    <row r="249" spans="1:8" s="108" customFormat="1" ht="20.100000000000001" customHeight="1">
      <c r="A249" s="148" t="s">
        <v>852</v>
      </c>
      <c r="B249" s="131" t="s">
        <v>853</v>
      </c>
      <c r="C249" s="132" t="s">
        <v>504</v>
      </c>
      <c r="D249" s="132" t="s">
        <v>620</v>
      </c>
      <c r="E249" s="149" t="s">
        <v>847</v>
      </c>
      <c r="F249" s="120">
        <v>141.24</v>
      </c>
      <c r="G249" s="120"/>
      <c r="H249" s="362"/>
    </row>
    <row r="250" spans="1:8" s="108" customFormat="1" ht="20.100000000000001" customHeight="1">
      <c r="A250" s="148" t="s">
        <v>854</v>
      </c>
      <c r="B250" s="131" t="s">
        <v>855</v>
      </c>
      <c r="C250" s="132" t="s">
        <v>588</v>
      </c>
      <c r="D250" s="132" t="s">
        <v>620</v>
      </c>
      <c r="E250" s="149" t="s">
        <v>605</v>
      </c>
      <c r="F250" s="120">
        <v>204.6</v>
      </c>
      <c r="G250" s="120"/>
      <c r="H250" s="362"/>
    </row>
    <row r="251" spans="1:8" s="108" customFormat="1" ht="20.100000000000001" customHeight="1">
      <c r="A251" s="148" t="s">
        <v>856</v>
      </c>
      <c r="B251" s="131" t="s">
        <v>857</v>
      </c>
      <c r="C251" s="132" t="s">
        <v>504</v>
      </c>
      <c r="D251" s="132" t="s">
        <v>620</v>
      </c>
      <c r="E251" s="149" t="s">
        <v>847</v>
      </c>
      <c r="F251" s="120">
        <v>141.24</v>
      </c>
      <c r="G251" s="120"/>
      <c r="H251" s="362"/>
    </row>
    <row r="252" spans="1:8" s="108" customFormat="1" ht="20.100000000000001" customHeight="1">
      <c r="A252" s="148" t="s">
        <v>858</v>
      </c>
      <c r="B252" s="131" t="s">
        <v>859</v>
      </c>
      <c r="C252" s="132" t="s">
        <v>588</v>
      </c>
      <c r="D252" s="132" t="s">
        <v>620</v>
      </c>
      <c r="E252" s="149" t="s">
        <v>847</v>
      </c>
      <c r="F252" s="120">
        <v>141.24</v>
      </c>
      <c r="G252" s="120"/>
      <c r="H252" s="362"/>
    </row>
    <row r="253" spans="1:8" s="108" customFormat="1" ht="20.100000000000001" customHeight="1">
      <c r="A253" s="186"/>
      <c r="B253" s="397" t="s">
        <v>860</v>
      </c>
      <c r="C253" s="398"/>
      <c r="D253" s="398"/>
      <c r="E253" s="398"/>
      <c r="F253" s="113" t="s">
        <v>489</v>
      </c>
      <c r="G253" s="187"/>
      <c r="H253" s="362"/>
    </row>
    <row r="254" spans="1:8" s="108" customFormat="1" ht="20.100000000000001" customHeight="1">
      <c r="A254" s="148" t="s">
        <v>861</v>
      </c>
      <c r="B254" s="131" t="s">
        <v>862</v>
      </c>
      <c r="C254" s="132" t="s">
        <v>588</v>
      </c>
      <c r="D254" s="132" t="s">
        <v>620</v>
      </c>
      <c r="E254" s="149" t="s">
        <v>863</v>
      </c>
      <c r="F254" s="120">
        <v>297</v>
      </c>
      <c r="G254" s="120"/>
      <c r="H254" s="362"/>
    </row>
    <row r="255" spans="1:8" s="108" customFormat="1" ht="20.100000000000001" customHeight="1">
      <c r="A255" s="148" t="s">
        <v>864</v>
      </c>
      <c r="B255" s="131" t="s">
        <v>865</v>
      </c>
      <c r="C255" s="132" t="s">
        <v>588</v>
      </c>
      <c r="D255" s="132" t="s">
        <v>620</v>
      </c>
      <c r="E255" s="149" t="s">
        <v>863</v>
      </c>
      <c r="F255" s="120">
        <v>297</v>
      </c>
      <c r="G255" s="120"/>
      <c r="H255" s="362"/>
    </row>
    <row r="256" spans="1:8" s="108" customFormat="1" ht="20.100000000000001" customHeight="1">
      <c r="A256" s="148" t="s">
        <v>866</v>
      </c>
      <c r="B256" s="131" t="s">
        <v>867</v>
      </c>
      <c r="C256" s="132" t="s">
        <v>588</v>
      </c>
      <c r="D256" s="132" t="s">
        <v>620</v>
      </c>
      <c r="E256" s="149" t="s">
        <v>594</v>
      </c>
      <c r="F256" s="120">
        <v>293.03999999999996</v>
      </c>
      <c r="G256" s="120"/>
      <c r="H256" s="362"/>
    </row>
    <row r="257" spans="1:8" s="108" customFormat="1" ht="20.100000000000001" customHeight="1">
      <c r="A257" s="148" t="s">
        <v>868</v>
      </c>
      <c r="B257" s="131" t="s">
        <v>869</v>
      </c>
      <c r="C257" s="132" t="s">
        <v>588</v>
      </c>
      <c r="D257" s="132" t="s">
        <v>620</v>
      </c>
      <c r="E257" s="149" t="s">
        <v>594</v>
      </c>
      <c r="F257" s="120">
        <v>293.03999999999996</v>
      </c>
      <c r="G257" s="120"/>
      <c r="H257" s="362"/>
    </row>
    <row r="258" spans="1:8" s="108" customFormat="1" ht="20.100000000000001" customHeight="1">
      <c r="A258" s="148" t="s">
        <v>870</v>
      </c>
      <c r="B258" s="131" t="s">
        <v>871</v>
      </c>
      <c r="C258" s="132" t="s">
        <v>588</v>
      </c>
      <c r="D258" s="132" t="s">
        <v>620</v>
      </c>
      <c r="E258" s="149" t="s">
        <v>847</v>
      </c>
      <c r="F258" s="120">
        <v>316.8</v>
      </c>
      <c r="G258" s="120"/>
      <c r="H258" s="362"/>
    </row>
    <row r="259" spans="1:8" s="108" customFormat="1" ht="20.100000000000001" customHeight="1">
      <c r="A259" s="148" t="s">
        <v>872</v>
      </c>
      <c r="B259" s="131" t="s">
        <v>873</v>
      </c>
      <c r="C259" s="132" t="s">
        <v>588</v>
      </c>
      <c r="D259" s="132" t="s">
        <v>620</v>
      </c>
      <c r="E259" s="149" t="s">
        <v>847</v>
      </c>
      <c r="F259" s="120">
        <v>330</v>
      </c>
      <c r="G259" s="120"/>
      <c r="H259" s="362"/>
    </row>
    <row r="260" spans="1:8" s="108" customFormat="1" ht="20.100000000000001" customHeight="1">
      <c r="A260" s="148" t="s">
        <v>874</v>
      </c>
      <c r="B260" s="131" t="s">
        <v>875</v>
      </c>
      <c r="C260" s="132" t="s">
        <v>588</v>
      </c>
      <c r="D260" s="132" t="s">
        <v>620</v>
      </c>
      <c r="E260" s="149" t="s">
        <v>621</v>
      </c>
      <c r="F260" s="120">
        <v>330</v>
      </c>
      <c r="G260" s="120"/>
      <c r="H260" s="362"/>
    </row>
    <row r="261" spans="1:8" s="108" customFormat="1" ht="20.100000000000001" customHeight="1">
      <c r="A261" s="148" t="s">
        <v>876</v>
      </c>
      <c r="B261" s="131" t="s">
        <v>877</v>
      </c>
      <c r="C261" s="132" t="s">
        <v>588</v>
      </c>
      <c r="D261" s="132" t="s">
        <v>620</v>
      </c>
      <c r="E261" s="149" t="s">
        <v>621</v>
      </c>
      <c r="F261" s="120">
        <v>349.8</v>
      </c>
      <c r="G261" s="120"/>
      <c r="H261" s="362"/>
    </row>
    <row r="262" spans="1:8" s="108" customFormat="1" ht="20.100000000000001" customHeight="1">
      <c r="A262" s="148" t="s">
        <v>878</v>
      </c>
      <c r="B262" s="131" t="s">
        <v>879</v>
      </c>
      <c r="C262" s="132" t="s">
        <v>588</v>
      </c>
      <c r="D262" s="132" t="s">
        <v>620</v>
      </c>
      <c r="E262" s="149" t="s">
        <v>621</v>
      </c>
      <c r="F262" s="120">
        <v>330</v>
      </c>
      <c r="G262" s="120"/>
      <c r="H262" s="362"/>
    </row>
    <row r="263" spans="1:8" s="108" customFormat="1" ht="20.100000000000001" customHeight="1">
      <c r="A263" s="148" t="s">
        <v>880</v>
      </c>
      <c r="B263" s="131" t="s">
        <v>881</v>
      </c>
      <c r="C263" s="132" t="s">
        <v>588</v>
      </c>
      <c r="D263" s="132" t="s">
        <v>620</v>
      </c>
      <c r="E263" s="149" t="s">
        <v>621</v>
      </c>
      <c r="F263" s="120">
        <v>330</v>
      </c>
      <c r="G263" s="120"/>
      <c r="H263" s="362"/>
    </row>
    <row r="264" spans="1:8" s="108" customFormat="1" ht="20.100000000000001" customHeight="1">
      <c r="A264" s="148" t="s">
        <v>882</v>
      </c>
      <c r="B264" s="131" t="s">
        <v>883</v>
      </c>
      <c r="C264" s="132" t="s">
        <v>588</v>
      </c>
      <c r="D264" s="132" t="s">
        <v>620</v>
      </c>
      <c r="E264" s="149" t="s">
        <v>621</v>
      </c>
      <c r="F264" s="120">
        <v>330</v>
      </c>
      <c r="G264" s="120"/>
      <c r="H264" s="362"/>
    </row>
    <row r="265" spans="1:8" s="108" customFormat="1" ht="20.100000000000001" customHeight="1">
      <c r="A265" s="148" t="s">
        <v>872</v>
      </c>
      <c r="B265" s="131" t="s">
        <v>873</v>
      </c>
      <c r="C265" s="132" t="s">
        <v>504</v>
      </c>
      <c r="D265" s="132" t="s">
        <v>620</v>
      </c>
      <c r="E265" s="149" t="s">
        <v>847</v>
      </c>
      <c r="F265" s="120">
        <v>376.2</v>
      </c>
      <c r="G265" s="120"/>
      <c r="H265" s="362"/>
    </row>
    <row r="266" spans="1:8" s="108" customFormat="1" ht="20.100000000000001" customHeight="1">
      <c r="A266" s="148" t="s">
        <v>882</v>
      </c>
      <c r="B266" s="131" t="s">
        <v>883</v>
      </c>
      <c r="C266" s="132" t="s">
        <v>504</v>
      </c>
      <c r="D266" s="132" t="s">
        <v>620</v>
      </c>
      <c r="E266" s="149" t="s">
        <v>847</v>
      </c>
      <c r="F266" s="120">
        <v>376.2</v>
      </c>
      <c r="G266" s="120"/>
      <c r="H266" s="362"/>
    </row>
    <row r="267" spans="1:8" s="108" customFormat="1" ht="20.100000000000001" customHeight="1">
      <c r="A267" s="148">
        <v>40045</v>
      </c>
      <c r="B267" s="131" t="s">
        <v>871</v>
      </c>
      <c r="C267" s="132" t="s">
        <v>581</v>
      </c>
      <c r="D267" s="132" t="s">
        <v>620</v>
      </c>
      <c r="E267" s="149" t="s">
        <v>830</v>
      </c>
      <c r="F267" s="120">
        <v>330</v>
      </c>
      <c r="G267" s="120"/>
      <c r="H267" s="362"/>
    </row>
    <row r="268" spans="1:8" s="108" customFormat="1" ht="20.100000000000001" customHeight="1">
      <c r="A268" s="148">
        <v>40046</v>
      </c>
      <c r="B268" s="131" t="s">
        <v>884</v>
      </c>
      <c r="C268" s="132" t="s">
        <v>581</v>
      </c>
      <c r="D268" s="132" t="s">
        <v>620</v>
      </c>
      <c r="E268" s="149" t="s">
        <v>830</v>
      </c>
      <c r="F268" s="120">
        <v>330</v>
      </c>
      <c r="G268" s="120"/>
      <c r="H268" s="362"/>
    </row>
    <row r="269" spans="1:8" s="108" customFormat="1" ht="20.100000000000001" customHeight="1">
      <c r="A269" s="148">
        <v>40047</v>
      </c>
      <c r="B269" s="131" t="s">
        <v>885</v>
      </c>
      <c r="C269" s="132" t="s">
        <v>581</v>
      </c>
      <c r="D269" s="132" t="s">
        <v>620</v>
      </c>
      <c r="E269" s="149" t="s">
        <v>830</v>
      </c>
      <c r="F269" s="120">
        <v>343.2</v>
      </c>
      <c r="G269" s="120"/>
      <c r="H269" s="362"/>
    </row>
    <row r="270" spans="1:8" s="108" customFormat="1" ht="20.100000000000001" customHeight="1">
      <c r="A270" s="148">
        <v>40325</v>
      </c>
      <c r="B270" s="131" t="s">
        <v>886</v>
      </c>
      <c r="C270" s="132" t="s">
        <v>581</v>
      </c>
      <c r="D270" s="132" t="s">
        <v>620</v>
      </c>
      <c r="E270" s="149" t="s">
        <v>830</v>
      </c>
      <c r="F270" s="120">
        <v>343.2</v>
      </c>
      <c r="G270" s="120"/>
      <c r="H270" s="362"/>
    </row>
    <row r="271" spans="1:8" s="108" customFormat="1" ht="20.100000000000001" customHeight="1">
      <c r="A271" s="148">
        <v>41176</v>
      </c>
      <c r="B271" s="131" t="s">
        <v>887</v>
      </c>
      <c r="C271" s="132" t="s">
        <v>581</v>
      </c>
      <c r="D271" s="132" t="s">
        <v>492</v>
      </c>
      <c r="E271" s="149" t="s">
        <v>830</v>
      </c>
      <c r="F271" s="120">
        <v>580.79999999999995</v>
      </c>
      <c r="G271" s="120"/>
      <c r="H271" s="362"/>
    </row>
    <row r="272" spans="1:8" s="108" customFormat="1" ht="20.100000000000001" customHeight="1">
      <c r="A272" s="148">
        <v>41177</v>
      </c>
      <c r="B272" s="131" t="s">
        <v>888</v>
      </c>
      <c r="C272" s="132" t="s">
        <v>581</v>
      </c>
      <c r="D272" s="132" t="s">
        <v>492</v>
      </c>
      <c r="E272" s="149" t="s">
        <v>830</v>
      </c>
      <c r="F272" s="120">
        <v>588.72</v>
      </c>
      <c r="G272" s="120"/>
      <c r="H272" s="362"/>
    </row>
    <row r="273" spans="1:8" s="108" customFormat="1" ht="20.100000000000001" customHeight="1">
      <c r="A273" s="150">
        <v>44502</v>
      </c>
      <c r="B273" s="135" t="s">
        <v>889</v>
      </c>
      <c r="C273" s="123" t="s">
        <v>496</v>
      </c>
      <c r="D273" s="136" t="s">
        <v>501</v>
      </c>
      <c r="E273" s="151" t="s">
        <v>890</v>
      </c>
      <c r="F273" s="125">
        <v>681.12</v>
      </c>
      <c r="G273" s="125"/>
      <c r="H273" s="362"/>
    </row>
    <row r="274" spans="1:8" s="108" customFormat="1" ht="20.100000000000001" customHeight="1">
      <c r="A274" s="186"/>
      <c r="B274" s="397" t="s">
        <v>891</v>
      </c>
      <c r="C274" s="398"/>
      <c r="D274" s="398"/>
      <c r="E274" s="398"/>
      <c r="F274" s="113" t="s">
        <v>489</v>
      </c>
      <c r="G274" s="187"/>
      <c r="H274" s="362"/>
    </row>
    <row r="275" spans="1:8" s="108" customFormat="1" ht="20.100000000000001" customHeight="1">
      <c r="A275" s="126" t="s">
        <v>892</v>
      </c>
      <c r="B275" s="127" t="s">
        <v>893</v>
      </c>
      <c r="C275" s="128" t="s">
        <v>588</v>
      </c>
      <c r="D275" s="128" t="s">
        <v>492</v>
      </c>
      <c r="E275" s="147" t="s">
        <v>894</v>
      </c>
      <c r="F275" s="119">
        <v>1271.1599999999999</v>
      </c>
      <c r="G275" s="119"/>
      <c r="H275" s="362"/>
    </row>
    <row r="276" spans="1:8" s="108" customFormat="1" ht="20.100000000000001" customHeight="1">
      <c r="A276" s="148" t="s">
        <v>895</v>
      </c>
      <c r="B276" s="131" t="s">
        <v>896</v>
      </c>
      <c r="C276" s="132" t="s">
        <v>588</v>
      </c>
      <c r="D276" s="132" t="s">
        <v>492</v>
      </c>
      <c r="E276" s="149" t="s">
        <v>894</v>
      </c>
      <c r="F276" s="120">
        <v>1293.5999999999999</v>
      </c>
      <c r="G276" s="120"/>
      <c r="H276" s="362"/>
    </row>
    <row r="277" spans="1:8" s="108" customFormat="1" ht="20.100000000000001" customHeight="1">
      <c r="A277" s="148">
        <v>40048</v>
      </c>
      <c r="B277" s="131" t="s">
        <v>897</v>
      </c>
      <c r="C277" s="132" t="s">
        <v>581</v>
      </c>
      <c r="D277" s="132" t="s">
        <v>620</v>
      </c>
      <c r="E277" s="149" t="s">
        <v>890</v>
      </c>
      <c r="F277" s="120">
        <v>221.76000000000002</v>
      </c>
      <c r="G277" s="120"/>
      <c r="H277" s="362"/>
    </row>
    <row r="278" spans="1:8" s="108" customFormat="1" ht="20.100000000000001" customHeight="1">
      <c r="A278" s="150">
        <v>41634</v>
      </c>
      <c r="B278" s="135" t="s">
        <v>897</v>
      </c>
      <c r="C278" s="136" t="s">
        <v>581</v>
      </c>
      <c r="D278" s="136" t="s">
        <v>620</v>
      </c>
      <c r="E278" s="151" t="s">
        <v>621</v>
      </c>
      <c r="F278" s="125">
        <v>340.56</v>
      </c>
      <c r="G278" s="125"/>
      <c r="H278" s="362"/>
    </row>
    <row r="279" spans="1:8" s="108" customFormat="1" ht="20.100000000000001" customHeight="1">
      <c r="A279" s="112"/>
      <c r="B279" s="397" t="s">
        <v>898</v>
      </c>
      <c r="C279" s="398"/>
      <c r="D279" s="398"/>
      <c r="E279" s="398"/>
      <c r="F279" s="113" t="s">
        <v>489</v>
      </c>
      <c r="G279" s="114"/>
      <c r="H279" s="362"/>
    </row>
    <row r="280" spans="1:8" s="108" customFormat="1" ht="20.100000000000001" customHeight="1">
      <c r="A280" s="126">
        <v>45509</v>
      </c>
      <c r="B280" s="127" t="s">
        <v>899</v>
      </c>
      <c r="C280" s="117" t="s">
        <v>496</v>
      </c>
      <c r="D280" s="128" t="s">
        <v>602</v>
      </c>
      <c r="E280" s="147" t="s">
        <v>830</v>
      </c>
      <c r="F280" s="119">
        <v>451.44</v>
      </c>
      <c r="G280" s="130"/>
      <c r="H280" s="362"/>
    </row>
    <row r="281" spans="1:8" s="108" customFormat="1" ht="20.100000000000001" customHeight="1">
      <c r="A281" s="148">
        <v>2100</v>
      </c>
      <c r="B281" s="131" t="s">
        <v>900</v>
      </c>
      <c r="C281" s="117" t="s">
        <v>496</v>
      </c>
      <c r="D281" s="132" t="s">
        <v>602</v>
      </c>
      <c r="E281" s="149" t="s">
        <v>830</v>
      </c>
      <c r="F281" s="120">
        <v>501.59999999999997</v>
      </c>
      <c r="G281" s="133"/>
      <c r="H281" s="362"/>
    </row>
    <row r="282" spans="1:8" s="108" customFormat="1" ht="20.100000000000001" customHeight="1">
      <c r="A282" s="148">
        <v>2426</v>
      </c>
      <c r="B282" s="131" t="s">
        <v>901</v>
      </c>
      <c r="C282" s="117" t="s">
        <v>496</v>
      </c>
      <c r="D282" s="132" t="s">
        <v>602</v>
      </c>
      <c r="E282" s="149" t="s">
        <v>830</v>
      </c>
      <c r="F282" s="120">
        <v>501.59999999999997</v>
      </c>
      <c r="G282" s="133"/>
      <c r="H282" s="362"/>
    </row>
    <row r="283" spans="1:8" s="108" customFormat="1" ht="20.100000000000001" customHeight="1">
      <c r="A283" s="148">
        <v>429</v>
      </c>
      <c r="B283" s="131" t="s">
        <v>902</v>
      </c>
      <c r="C283" s="117" t="s">
        <v>496</v>
      </c>
      <c r="D283" s="132" t="s">
        <v>602</v>
      </c>
      <c r="E283" s="149" t="s">
        <v>830</v>
      </c>
      <c r="F283" s="120">
        <v>501.59999999999997</v>
      </c>
      <c r="G283" s="133"/>
      <c r="H283" s="362"/>
    </row>
    <row r="284" spans="1:8" s="108" customFormat="1" ht="20.100000000000001" customHeight="1">
      <c r="A284" s="148">
        <v>2427</v>
      </c>
      <c r="B284" s="131" t="s">
        <v>903</v>
      </c>
      <c r="C284" s="117" t="s">
        <v>496</v>
      </c>
      <c r="D284" s="132" t="s">
        <v>602</v>
      </c>
      <c r="E284" s="149" t="s">
        <v>839</v>
      </c>
      <c r="F284" s="120">
        <v>546.4799999999999</v>
      </c>
      <c r="G284" s="133"/>
      <c r="H284" s="362"/>
    </row>
    <row r="285" spans="1:8" s="108" customFormat="1" ht="20.100000000000001" customHeight="1">
      <c r="A285" s="148" t="s">
        <v>904</v>
      </c>
      <c r="B285" s="131" t="s">
        <v>900</v>
      </c>
      <c r="C285" s="132" t="s">
        <v>588</v>
      </c>
      <c r="D285" s="132" t="s">
        <v>602</v>
      </c>
      <c r="E285" s="149" t="s">
        <v>847</v>
      </c>
      <c r="F285" s="120">
        <v>525.36</v>
      </c>
      <c r="G285" s="133"/>
      <c r="H285" s="362"/>
    </row>
    <row r="286" spans="1:8" s="108" customFormat="1" ht="20.100000000000001" customHeight="1">
      <c r="A286" s="148" t="s">
        <v>905</v>
      </c>
      <c r="B286" s="131" t="s">
        <v>903</v>
      </c>
      <c r="C286" s="132" t="s">
        <v>588</v>
      </c>
      <c r="D286" s="132" t="s">
        <v>602</v>
      </c>
      <c r="E286" s="149" t="s">
        <v>830</v>
      </c>
      <c r="F286" s="120">
        <v>580.79999999999995</v>
      </c>
      <c r="G286" s="133"/>
      <c r="H286" s="362"/>
    </row>
    <row r="287" spans="1:8" s="108" customFormat="1" ht="20.100000000000001" customHeight="1">
      <c r="A287" s="148" t="s">
        <v>906</v>
      </c>
      <c r="B287" s="131" t="s">
        <v>907</v>
      </c>
      <c r="C287" s="132" t="s">
        <v>588</v>
      </c>
      <c r="D287" s="132" t="s">
        <v>492</v>
      </c>
      <c r="E287" s="149" t="s">
        <v>704</v>
      </c>
      <c r="F287" s="120">
        <v>462</v>
      </c>
      <c r="G287" s="133"/>
      <c r="H287" s="362"/>
    </row>
    <row r="288" spans="1:8" s="108" customFormat="1" ht="20.100000000000001" customHeight="1">
      <c r="A288" s="150" t="s">
        <v>908</v>
      </c>
      <c r="B288" s="135" t="s">
        <v>909</v>
      </c>
      <c r="C288" s="136" t="s">
        <v>588</v>
      </c>
      <c r="D288" s="136" t="s">
        <v>602</v>
      </c>
      <c r="E288" s="151" t="s">
        <v>830</v>
      </c>
      <c r="F288" s="125">
        <v>657.3599999999999</v>
      </c>
      <c r="G288" s="138"/>
      <c r="H288" s="362"/>
    </row>
    <row r="289" spans="1:8" s="108" customFormat="1" ht="27" customHeight="1">
      <c r="A289" s="112"/>
      <c r="B289" s="397" t="s">
        <v>910</v>
      </c>
      <c r="C289" s="398"/>
      <c r="D289" s="398"/>
      <c r="E289" s="398"/>
      <c r="F289" s="113" t="s">
        <v>911</v>
      </c>
      <c r="G289" s="114"/>
      <c r="H289" s="362"/>
    </row>
    <row r="290" spans="1:8" s="108" customFormat="1" ht="20.100000000000001" customHeight="1">
      <c r="A290" s="126" t="s">
        <v>912</v>
      </c>
      <c r="B290" s="127" t="s">
        <v>913</v>
      </c>
      <c r="C290" s="132" t="s">
        <v>588</v>
      </c>
      <c r="D290" s="128" t="s">
        <v>620</v>
      </c>
      <c r="E290" s="147" t="s">
        <v>847</v>
      </c>
      <c r="F290" s="119">
        <v>311.52000000000004</v>
      </c>
      <c r="G290" s="130"/>
      <c r="H290" s="362"/>
    </row>
    <row r="291" spans="1:8" s="108" customFormat="1" ht="20.100000000000001" customHeight="1">
      <c r="A291" s="148" t="s">
        <v>914</v>
      </c>
      <c r="B291" s="131" t="s">
        <v>915</v>
      </c>
      <c r="C291" s="132" t="s">
        <v>588</v>
      </c>
      <c r="D291" s="132" t="s">
        <v>492</v>
      </c>
      <c r="E291" s="149" t="s">
        <v>830</v>
      </c>
      <c r="F291" s="120">
        <v>311.52000000000004</v>
      </c>
      <c r="G291" s="133"/>
      <c r="H291" s="362"/>
    </row>
    <row r="292" spans="1:8" s="108" customFormat="1" ht="20.100000000000001" customHeight="1">
      <c r="A292" s="148" t="s">
        <v>916</v>
      </c>
      <c r="B292" s="131" t="s">
        <v>917</v>
      </c>
      <c r="C292" s="132" t="s">
        <v>588</v>
      </c>
      <c r="D292" s="128" t="s">
        <v>620</v>
      </c>
      <c r="E292" s="149" t="s">
        <v>918</v>
      </c>
      <c r="F292" s="120">
        <v>241.56</v>
      </c>
      <c r="G292" s="133"/>
      <c r="H292" s="362"/>
    </row>
    <row r="293" spans="1:8" s="108" customFormat="1" ht="20.100000000000001" customHeight="1">
      <c r="A293" s="148">
        <v>7364</v>
      </c>
      <c r="B293" s="131" t="s">
        <v>919</v>
      </c>
      <c r="C293" s="117" t="s">
        <v>491</v>
      </c>
      <c r="D293" s="128" t="s">
        <v>920</v>
      </c>
      <c r="E293" s="149" t="s">
        <v>558</v>
      </c>
      <c r="F293" s="120">
        <v>491.03999999999996</v>
      </c>
      <c r="G293" s="133"/>
      <c r="H293" s="362"/>
    </row>
    <row r="294" spans="1:8" s="108" customFormat="1" ht="20.100000000000001" customHeight="1">
      <c r="A294" s="148" t="s">
        <v>921</v>
      </c>
      <c r="B294" s="131" t="s">
        <v>922</v>
      </c>
      <c r="C294" s="132" t="s">
        <v>588</v>
      </c>
      <c r="D294" s="128" t="s">
        <v>920</v>
      </c>
      <c r="E294" s="149" t="s">
        <v>918</v>
      </c>
      <c r="F294" s="120">
        <v>97.68</v>
      </c>
      <c r="G294" s="133"/>
      <c r="H294" s="362"/>
    </row>
    <row r="295" spans="1:8" s="108" customFormat="1" ht="20.100000000000001" customHeight="1">
      <c r="A295" s="148">
        <v>44999</v>
      </c>
      <c r="B295" s="131" t="s">
        <v>923</v>
      </c>
      <c r="C295" s="117" t="s">
        <v>491</v>
      </c>
      <c r="D295" s="128" t="s">
        <v>620</v>
      </c>
      <c r="E295" s="149" t="s">
        <v>621</v>
      </c>
      <c r="F295" s="120">
        <v>211.2</v>
      </c>
      <c r="G295" s="193"/>
      <c r="H295" s="362"/>
    </row>
    <row r="296" spans="1:8" s="108" customFormat="1" ht="20.100000000000001" customHeight="1">
      <c r="A296" s="148">
        <v>44998</v>
      </c>
      <c r="B296" s="131" t="s">
        <v>924</v>
      </c>
      <c r="C296" s="117" t="s">
        <v>491</v>
      </c>
      <c r="D296" s="128" t="s">
        <v>620</v>
      </c>
      <c r="E296" s="149" t="s">
        <v>621</v>
      </c>
      <c r="F296" s="120">
        <v>204.6</v>
      </c>
      <c r="G296" s="193"/>
      <c r="H296" s="362"/>
    </row>
    <row r="297" spans="1:8" s="108" customFormat="1" ht="20.100000000000001" customHeight="1">
      <c r="A297" s="148">
        <v>45000</v>
      </c>
      <c r="B297" s="131" t="s">
        <v>925</v>
      </c>
      <c r="C297" s="117" t="s">
        <v>491</v>
      </c>
      <c r="D297" s="128" t="s">
        <v>620</v>
      </c>
      <c r="E297" s="149" t="s">
        <v>621</v>
      </c>
      <c r="F297" s="120">
        <v>211.2</v>
      </c>
      <c r="G297" s="193"/>
      <c r="H297" s="362"/>
    </row>
    <row r="298" spans="1:8" s="108" customFormat="1" ht="20.100000000000001" customHeight="1">
      <c r="A298" s="148" t="s">
        <v>926</v>
      </c>
      <c r="B298" s="131" t="s">
        <v>927</v>
      </c>
      <c r="C298" s="132" t="s">
        <v>588</v>
      </c>
      <c r="D298" s="128" t="s">
        <v>620</v>
      </c>
      <c r="E298" s="149" t="s">
        <v>621</v>
      </c>
      <c r="F298" s="120">
        <v>290.39999999999998</v>
      </c>
      <c r="G298" s="133"/>
      <c r="H298" s="362"/>
    </row>
    <row r="299" spans="1:8" s="108" customFormat="1" ht="20.100000000000001" customHeight="1">
      <c r="A299" s="148" t="s">
        <v>928</v>
      </c>
      <c r="B299" s="131" t="s">
        <v>929</v>
      </c>
      <c r="C299" s="132" t="s">
        <v>588</v>
      </c>
      <c r="D299" s="128" t="s">
        <v>920</v>
      </c>
      <c r="E299" s="149" t="s">
        <v>768</v>
      </c>
      <c r="F299" s="120">
        <v>204.6</v>
      </c>
      <c r="G299" s="133"/>
      <c r="H299" s="362"/>
    </row>
    <row r="300" spans="1:8" s="108" customFormat="1" ht="20.100000000000001" customHeight="1">
      <c r="A300" s="148" t="s">
        <v>930</v>
      </c>
      <c r="B300" s="131" t="s">
        <v>931</v>
      </c>
      <c r="C300" s="132" t="s">
        <v>588</v>
      </c>
      <c r="D300" s="128" t="s">
        <v>920</v>
      </c>
      <c r="E300" s="149" t="s">
        <v>768</v>
      </c>
      <c r="F300" s="120">
        <v>211.2</v>
      </c>
      <c r="G300" s="133"/>
      <c r="H300" s="362"/>
    </row>
    <row r="301" spans="1:8" s="108" customFormat="1" ht="20.100000000000001" customHeight="1">
      <c r="A301" s="148">
        <v>7285</v>
      </c>
      <c r="B301" s="131" t="s">
        <v>932</v>
      </c>
      <c r="C301" s="117" t="s">
        <v>491</v>
      </c>
      <c r="D301" s="128" t="s">
        <v>920</v>
      </c>
      <c r="E301" s="149" t="s">
        <v>521</v>
      </c>
      <c r="F301" s="120">
        <v>267.95999999999998</v>
      </c>
      <c r="G301" s="133"/>
      <c r="H301" s="362"/>
    </row>
    <row r="302" spans="1:8" s="108" customFormat="1" ht="20.100000000000001" customHeight="1">
      <c r="A302" s="148">
        <v>7718</v>
      </c>
      <c r="B302" s="131" t="s">
        <v>933</v>
      </c>
      <c r="C302" s="117" t="s">
        <v>491</v>
      </c>
      <c r="D302" s="128" t="s">
        <v>920</v>
      </c>
      <c r="E302" s="149" t="s">
        <v>521</v>
      </c>
      <c r="F302" s="120">
        <v>322.08</v>
      </c>
      <c r="G302" s="133"/>
      <c r="H302" s="362"/>
    </row>
    <row r="303" spans="1:8" s="108" customFormat="1" ht="20.100000000000001" customHeight="1">
      <c r="A303" s="148">
        <v>7719</v>
      </c>
      <c r="B303" s="131" t="s">
        <v>934</v>
      </c>
      <c r="C303" s="117" t="s">
        <v>491</v>
      </c>
      <c r="D303" s="128" t="s">
        <v>920</v>
      </c>
      <c r="E303" s="149" t="s">
        <v>521</v>
      </c>
      <c r="F303" s="120">
        <v>322.08</v>
      </c>
      <c r="G303" s="133"/>
      <c r="H303" s="362"/>
    </row>
    <row r="304" spans="1:8" s="108" customFormat="1" ht="20.100000000000001" customHeight="1">
      <c r="A304" s="148">
        <v>7284</v>
      </c>
      <c r="B304" s="131" t="s">
        <v>935</v>
      </c>
      <c r="C304" s="117" t="s">
        <v>491</v>
      </c>
      <c r="D304" s="128" t="s">
        <v>920</v>
      </c>
      <c r="E304" s="149" t="s">
        <v>936</v>
      </c>
      <c r="F304" s="120">
        <v>290.39999999999998</v>
      </c>
      <c r="G304" s="133"/>
      <c r="H304" s="362"/>
    </row>
    <row r="305" spans="1:8" s="108" customFormat="1" ht="20.100000000000001" customHeight="1">
      <c r="A305" s="148">
        <v>7705</v>
      </c>
      <c r="B305" s="131" t="s">
        <v>937</v>
      </c>
      <c r="C305" s="117" t="s">
        <v>491</v>
      </c>
      <c r="D305" s="128" t="s">
        <v>920</v>
      </c>
      <c r="E305" s="149" t="s">
        <v>521</v>
      </c>
      <c r="F305" s="120">
        <v>359.03999999999996</v>
      </c>
      <c r="G305" s="133"/>
      <c r="H305" s="362"/>
    </row>
    <row r="306" spans="1:8" s="108" customFormat="1" ht="20.100000000000001" customHeight="1">
      <c r="A306" s="150">
        <v>7705</v>
      </c>
      <c r="B306" s="135" t="s">
        <v>938</v>
      </c>
      <c r="C306" s="123" t="s">
        <v>491</v>
      </c>
      <c r="D306" s="152" t="s">
        <v>920</v>
      </c>
      <c r="E306" s="151" t="s">
        <v>521</v>
      </c>
      <c r="F306" s="125">
        <v>359.03999999999996</v>
      </c>
      <c r="G306" s="138"/>
      <c r="H306" s="362"/>
    </row>
    <row r="307" spans="1:8" s="108" customFormat="1" ht="20.100000000000001" customHeight="1">
      <c r="A307" s="159"/>
      <c r="B307" s="397" t="s">
        <v>939</v>
      </c>
      <c r="C307" s="398"/>
      <c r="D307" s="398"/>
      <c r="E307" s="398"/>
      <c r="F307" s="113" t="s">
        <v>940</v>
      </c>
      <c r="G307" s="146"/>
      <c r="H307" s="362"/>
    </row>
    <row r="308" spans="1:8" s="108" customFormat="1" ht="20.100000000000001" customHeight="1">
      <c r="A308" s="188">
        <v>510</v>
      </c>
      <c r="B308" s="194" t="s">
        <v>941</v>
      </c>
      <c r="C308" s="165" t="s">
        <v>942</v>
      </c>
      <c r="D308" s="165"/>
      <c r="E308" s="165" t="s">
        <v>943</v>
      </c>
      <c r="F308" s="125">
        <v>22.439999999999998</v>
      </c>
      <c r="G308" s="195"/>
      <c r="H308" s="362"/>
    </row>
    <row r="309" spans="1:8" s="108" customFormat="1" ht="20.100000000000001" customHeight="1">
      <c r="A309" s="188" t="s">
        <v>944</v>
      </c>
      <c r="B309" s="194" t="s">
        <v>945</v>
      </c>
      <c r="C309" s="165" t="s">
        <v>496</v>
      </c>
      <c r="D309" s="165"/>
      <c r="E309" s="165" t="s">
        <v>946</v>
      </c>
      <c r="F309" s="125">
        <v>25.08</v>
      </c>
      <c r="G309" s="195"/>
      <c r="H309" s="362"/>
    </row>
    <row r="310" spans="1:8" s="108" customFormat="1" ht="20.100000000000001" customHeight="1">
      <c r="A310" s="188" t="s">
        <v>947</v>
      </c>
      <c r="B310" s="194" t="s">
        <v>948</v>
      </c>
      <c r="C310" s="165" t="s">
        <v>496</v>
      </c>
      <c r="D310" s="165"/>
      <c r="E310" s="165" t="s">
        <v>946</v>
      </c>
      <c r="F310" s="125">
        <v>26.4</v>
      </c>
      <c r="G310" s="195"/>
      <c r="H310" s="362"/>
    </row>
    <row r="311" spans="1:8" s="108" customFormat="1" ht="20.100000000000001" customHeight="1">
      <c r="A311" s="196">
        <v>503</v>
      </c>
      <c r="B311" s="194" t="s">
        <v>949</v>
      </c>
      <c r="C311" s="165" t="s">
        <v>942</v>
      </c>
      <c r="D311" s="165"/>
      <c r="E311" s="165" t="s">
        <v>943</v>
      </c>
      <c r="F311" s="125">
        <v>26.4</v>
      </c>
      <c r="G311" s="195"/>
      <c r="H311" s="362"/>
    </row>
    <row r="312" spans="1:8" s="108" customFormat="1" ht="20.100000000000001" customHeight="1">
      <c r="A312" s="196">
        <v>503</v>
      </c>
      <c r="B312" s="194" t="s">
        <v>950</v>
      </c>
      <c r="C312" s="165" t="s">
        <v>942</v>
      </c>
      <c r="D312" s="165"/>
      <c r="E312" s="165" t="s">
        <v>943</v>
      </c>
      <c r="F312" s="125">
        <v>26.4</v>
      </c>
      <c r="G312" s="195"/>
      <c r="H312" s="362"/>
    </row>
    <row r="313" spans="1:8" s="108" customFormat="1" ht="20.100000000000001" customHeight="1">
      <c r="A313" s="196">
        <v>508</v>
      </c>
      <c r="B313" s="194" t="s">
        <v>951</v>
      </c>
      <c r="C313" s="165" t="s">
        <v>942</v>
      </c>
      <c r="D313" s="165"/>
      <c r="E313" s="165" t="s">
        <v>943</v>
      </c>
      <c r="F313" s="125">
        <v>26.4</v>
      </c>
      <c r="G313" s="195"/>
      <c r="H313" s="362"/>
    </row>
    <row r="314" spans="1:8" s="108" customFormat="1" ht="20.100000000000001" customHeight="1">
      <c r="A314" s="196">
        <v>508</v>
      </c>
      <c r="B314" s="194" t="s">
        <v>952</v>
      </c>
      <c r="C314" s="165" t="s">
        <v>942</v>
      </c>
      <c r="D314" s="165"/>
      <c r="E314" s="165" t="s">
        <v>943</v>
      </c>
      <c r="F314" s="125">
        <v>26.4</v>
      </c>
      <c r="G314" s="195"/>
      <c r="H314" s="362"/>
    </row>
    <row r="315" spans="1:8" s="108" customFormat="1" ht="20.100000000000001" customHeight="1">
      <c r="A315" s="196">
        <v>528</v>
      </c>
      <c r="B315" s="194" t="s">
        <v>953</v>
      </c>
      <c r="C315" s="165" t="s">
        <v>942</v>
      </c>
      <c r="D315" s="165"/>
      <c r="E315" s="165" t="s">
        <v>943</v>
      </c>
      <c r="F315" s="125">
        <v>30.36</v>
      </c>
      <c r="G315" s="195"/>
      <c r="H315" s="362"/>
    </row>
    <row r="316" spans="1:8" s="108" customFormat="1" ht="20.100000000000001" customHeight="1">
      <c r="A316" s="196" t="s">
        <v>954</v>
      </c>
      <c r="B316" s="194" t="s">
        <v>955</v>
      </c>
      <c r="C316" s="165" t="s">
        <v>942</v>
      </c>
      <c r="D316" s="165"/>
      <c r="E316" s="165">
        <v>600</v>
      </c>
      <c r="F316" s="125">
        <v>30.36</v>
      </c>
      <c r="G316" s="195"/>
      <c r="H316" s="362"/>
    </row>
    <row r="317" spans="1:8" s="108" customFormat="1" ht="20.100000000000001" customHeight="1">
      <c r="A317" s="196">
        <v>501</v>
      </c>
      <c r="B317" s="194" t="s">
        <v>956</v>
      </c>
      <c r="C317" s="165" t="s">
        <v>942</v>
      </c>
      <c r="D317" s="165"/>
      <c r="E317" s="165">
        <v>600</v>
      </c>
      <c r="F317" s="125">
        <v>30.36</v>
      </c>
      <c r="G317" s="195"/>
      <c r="H317" s="362"/>
    </row>
    <row r="318" spans="1:8" s="108" customFormat="1" ht="20.100000000000001" customHeight="1">
      <c r="A318" s="196" t="s">
        <v>957</v>
      </c>
      <c r="B318" s="194" t="s">
        <v>958</v>
      </c>
      <c r="C318" s="165" t="s">
        <v>496</v>
      </c>
      <c r="D318" s="165"/>
      <c r="E318" s="165" t="s">
        <v>959</v>
      </c>
      <c r="F318" s="125">
        <v>36.96</v>
      </c>
      <c r="G318" s="195"/>
      <c r="H318" s="362"/>
    </row>
    <row r="319" spans="1:8" s="108" customFormat="1" ht="20.100000000000001" customHeight="1">
      <c r="A319" s="196" t="s">
        <v>957</v>
      </c>
      <c r="B319" s="194" t="s">
        <v>960</v>
      </c>
      <c r="C319" s="165" t="s">
        <v>496</v>
      </c>
      <c r="D319" s="165"/>
      <c r="E319" s="165" t="s">
        <v>959</v>
      </c>
      <c r="F319" s="125">
        <v>50.16</v>
      </c>
      <c r="G319" s="195"/>
      <c r="H319" s="362"/>
    </row>
    <row r="320" spans="1:8" s="108" customFormat="1" ht="20.100000000000001" customHeight="1">
      <c r="A320" s="196" t="s">
        <v>961</v>
      </c>
      <c r="B320" s="194" t="s">
        <v>962</v>
      </c>
      <c r="C320" s="165" t="s">
        <v>963</v>
      </c>
      <c r="D320" s="165"/>
      <c r="E320" s="165" t="s">
        <v>964</v>
      </c>
      <c r="F320" s="125">
        <v>46.199999999999996</v>
      </c>
      <c r="G320" s="195"/>
      <c r="H320" s="362"/>
    </row>
    <row r="321" spans="1:8" s="108" customFormat="1" ht="20.100000000000001" customHeight="1">
      <c r="A321" s="196" t="s">
        <v>961</v>
      </c>
      <c r="B321" s="194" t="s">
        <v>965</v>
      </c>
      <c r="C321" s="165" t="s">
        <v>963</v>
      </c>
      <c r="D321" s="165"/>
      <c r="E321" s="165" t="s">
        <v>964</v>
      </c>
      <c r="F321" s="125">
        <v>50.16</v>
      </c>
      <c r="G321" s="195"/>
      <c r="H321" s="362"/>
    </row>
    <row r="322" spans="1:8" s="108" customFormat="1" ht="20.100000000000001" customHeight="1">
      <c r="A322" s="196">
        <v>518</v>
      </c>
      <c r="B322" s="194" t="s">
        <v>966</v>
      </c>
      <c r="C322" s="165" t="s">
        <v>942</v>
      </c>
      <c r="D322" s="165"/>
      <c r="E322" s="165" t="s">
        <v>943</v>
      </c>
      <c r="F322" s="125">
        <v>31.679999999999996</v>
      </c>
      <c r="G322" s="195"/>
      <c r="H322" s="362"/>
    </row>
    <row r="323" spans="1:8" s="108" customFormat="1" ht="20.100000000000001" customHeight="1">
      <c r="A323" s="196" t="s">
        <v>967</v>
      </c>
      <c r="B323" s="194" t="s">
        <v>966</v>
      </c>
      <c r="C323" s="165" t="s">
        <v>496</v>
      </c>
      <c r="D323" s="165"/>
      <c r="E323" s="165" t="s">
        <v>943</v>
      </c>
      <c r="F323" s="125">
        <v>34.32</v>
      </c>
      <c r="G323" s="195"/>
      <c r="H323" s="362"/>
    </row>
    <row r="324" spans="1:8" s="108" customFormat="1" ht="20.100000000000001" customHeight="1">
      <c r="A324" s="196" t="s">
        <v>968</v>
      </c>
      <c r="B324" s="194" t="s">
        <v>966</v>
      </c>
      <c r="C324" s="165" t="s">
        <v>963</v>
      </c>
      <c r="D324" s="165"/>
      <c r="E324" s="165" t="s">
        <v>943</v>
      </c>
      <c r="F324" s="125">
        <v>42.24</v>
      </c>
      <c r="G324" s="195"/>
      <c r="H324" s="362"/>
    </row>
    <row r="325" spans="1:8" s="108" customFormat="1" ht="20.100000000000001" customHeight="1">
      <c r="A325" s="196">
        <v>521</v>
      </c>
      <c r="B325" s="194" t="s">
        <v>969</v>
      </c>
      <c r="C325" s="165" t="s">
        <v>942</v>
      </c>
      <c r="D325" s="165"/>
      <c r="E325" s="165" t="s">
        <v>970</v>
      </c>
      <c r="F325" s="125">
        <v>54.12</v>
      </c>
      <c r="G325" s="195"/>
      <c r="H325" s="362"/>
    </row>
    <row r="326" spans="1:8" s="108" customFormat="1" ht="20.100000000000001" customHeight="1">
      <c r="A326" s="196" t="s">
        <v>971</v>
      </c>
      <c r="B326" s="194" t="s">
        <v>972</v>
      </c>
      <c r="C326" s="165" t="s">
        <v>942</v>
      </c>
      <c r="D326" s="165"/>
      <c r="E326" s="165" t="s">
        <v>970</v>
      </c>
      <c r="F326" s="125">
        <v>56.76</v>
      </c>
      <c r="G326" s="195"/>
      <c r="H326" s="362"/>
    </row>
    <row r="327" spans="1:8" s="108" customFormat="1" ht="20.100000000000001" customHeight="1">
      <c r="A327" s="196" t="s">
        <v>973</v>
      </c>
      <c r="B327" s="194" t="s">
        <v>974</v>
      </c>
      <c r="C327" s="165" t="s">
        <v>496</v>
      </c>
      <c r="D327" s="165"/>
      <c r="E327" s="165" t="s">
        <v>975</v>
      </c>
      <c r="F327" s="125">
        <v>73.92</v>
      </c>
      <c r="G327" s="195"/>
      <c r="H327" s="362"/>
    </row>
    <row r="328" spans="1:8" s="108" customFormat="1" ht="20.100000000000001" customHeight="1">
      <c r="A328" s="197"/>
      <c r="B328" s="397" t="s">
        <v>976</v>
      </c>
      <c r="C328" s="398"/>
      <c r="D328" s="398"/>
      <c r="E328" s="398"/>
      <c r="F328" s="113" t="s">
        <v>489</v>
      </c>
      <c r="G328" s="198"/>
      <c r="H328" s="362"/>
    </row>
    <row r="329" spans="1:8" s="108" customFormat="1" ht="20.100000000000001" customHeight="1">
      <c r="A329" s="188" t="s">
        <v>977</v>
      </c>
      <c r="B329" s="164" t="s">
        <v>978</v>
      </c>
      <c r="C329" s="165" t="s">
        <v>588</v>
      </c>
      <c r="D329" s="192" t="s">
        <v>979</v>
      </c>
      <c r="E329" s="165" t="s">
        <v>980</v>
      </c>
      <c r="F329" s="199">
        <v>187.43999999999997</v>
      </c>
      <c r="G329" s="120"/>
      <c r="H329" s="362"/>
    </row>
    <row r="330" spans="1:8" s="108" customFormat="1" ht="20.100000000000001" customHeight="1">
      <c r="A330" s="188" t="s">
        <v>981</v>
      </c>
      <c r="B330" s="164" t="s">
        <v>982</v>
      </c>
      <c r="C330" s="165" t="s">
        <v>588</v>
      </c>
      <c r="D330" s="200" t="s">
        <v>979</v>
      </c>
      <c r="E330" s="165" t="s">
        <v>980</v>
      </c>
      <c r="F330" s="199">
        <v>187.43999999999997</v>
      </c>
      <c r="G330" s="120"/>
      <c r="H330" s="362"/>
    </row>
    <row r="331" spans="1:8" s="108" customFormat="1" ht="20.100000000000001" customHeight="1">
      <c r="A331" s="188" t="s">
        <v>983</v>
      </c>
      <c r="B331" s="164" t="s">
        <v>984</v>
      </c>
      <c r="C331" s="165" t="s">
        <v>588</v>
      </c>
      <c r="D331" s="200" t="s">
        <v>620</v>
      </c>
      <c r="E331" s="165" t="s">
        <v>863</v>
      </c>
      <c r="F331" s="199">
        <v>190.08</v>
      </c>
      <c r="G331" s="120"/>
      <c r="H331" s="362"/>
    </row>
    <row r="332" spans="1:8" s="108" customFormat="1" ht="20.100000000000001" customHeight="1">
      <c r="A332" s="188" t="s">
        <v>985</v>
      </c>
      <c r="B332" s="164" t="s">
        <v>986</v>
      </c>
      <c r="C332" s="165" t="s">
        <v>588</v>
      </c>
      <c r="D332" s="200" t="s">
        <v>492</v>
      </c>
      <c r="E332" s="165" t="s">
        <v>863</v>
      </c>
      <c r="F332" s="199">
        <v>195.36</v>
      </c>
      <c r="G332" s="120"/>
      <c r="H332" s="362"/>
    </row>
    <row r="333" spans="1:8" s="108" customFormat="1" ht="20.100000000000001" customHeight="1">
      <c r="A333" s="188" t="s">
        <v>987</v>
      </c>
      <c r="B333" s="164" t="s">
        <v>988</v>
      </c>
      <c r="C333" s="165" t="s">
        <v>554</v>
      </c>
      <c r="D333" s="200" t="s">
        <v>609</v>
      </c>
      <c r="E333" s="165" t="s">
        <v>989</v>
      </c>
      <c r="F333" s="199">
        <v>310.2</v>
      </c>
      <c r="G333" s="120"/>
      <c r="H333" s="362"/>
    </row>
    <row r="334" spans="1:8" s="108" customFormat="1" ht="20.100000000000001" customHeight="1">
      <c r="A334" s="188" t="s">
        <v>990</v>
      </c>
      <c r="B334" s="164" t="s">
        <v>991</v>
      </c>
      <c r="C334" s="165" t="s">
        <v>588</v>
      </c>
      <c r="D334" s="200" t="s">
        <v>992</v>
      </c>
      <c r="E334" s="165">
        <v>80</v>
      </c>
      <c r="F334" s="199">
        <v>498.96</v>
      </c>
      <c r="G334" s="120"/>
      <c r="H334" s="362"/>
    </row>
    <row r="335" spans="1:8" s="108" customFormat="1" ht="20.100000000000001" customHeight="1">
      <c r="A335" s="188"/>
      <c r="B335" s="164" t="s">
        <v>993</v>
      </c>
      <c r="C335" s="165" t="s">
        <v>223</v>
      </c>
      <c r="D335" s="200" t="s">
        <v>582</v>
      </c>
      <c r="E335" s="165" t="s">
        <v>558</v>
      </c>
      <c r="F335" s="199">
        <v>113.52</v>
      </c>
      <c r="G335" s="120"/>
      <c r="H335" s="362"/>
    </row>
    <row r="336" spans="1:8" s="108" customFormat="1" ht="20.100000000000001" customHeight="1">
      <c r="A336" s="188">
        <v>2196</v>
      </c>
      <c r="B336" s="164" t="s">
        <v>994</v>
      </c>
      <c r="C336" s="165" t="s">
        <v>496</v>
      </c>
      <c r="D336" s="200" t="s">
        <v>582</v>
      </c>
      <c r="E336" s="165" t="s">
        <v>558</v>
      </c>
      <c r="F336" s="199">
        <v>132</v>
      </c>
      <c r="G336" s="120"/>
      <c r="H336" s="362"/>
    </row>
    <row r="337" spans="1:8" s="108" customFormat="1" ht="20.100000000000001" customHeight="1">
      <c r="A337" s="188" t="s">
        <v>995</v>
      </c>
      <c r="B337" s="164" t="s">
        <v>996</v>
      </c>
      <c r="C337" s="165" t="s">
        <v>718</v>
      </c>
      <c r="D337" s="200" t="s">
        <v>582</v>
      </c>
      <c r="E337" s="165" t="s">
        <v>558</v>
      </c>
      <c r="F337" s="199">
        <v>132</v>
      </c>
      <c r="G337" s="120"/>
      <c r="H337" s="362"/>
    </row>
    <row r="338" spans="1:8" s="108" customFormat="1" ht="20.100000000000001" customHeight="1">
      <c r="A338" s="188" t="s">
        <v>997</v>
      </c>
      <c r="B338" s="164" t="s">
        <v>998</v>
      </c>
      <c r="C338" s="165" t="s">
        <v>718</v>
      </c>
      <c r="D338" s="200" t="s">
        <v>582</v>
      </c>
      <c r="E338" s="165" t="s">
        <v>558</v>
      </c>
      <c r="F338" s="199">
        <v>145.19999999999999</v>
      </c>
      <c r="G338" s="120"/>
      <c r="H338" s="362"/>
    </row>
    <row r="339" spans="1:8" s="108" customFormat="1" ht="20.100000000000001" customHeight="1">
      <c r="A339" s="188" t="s">
        <v>999</v>
      </c>
      <c r="B339" s="164" t="s">
        <v>1000</v>
      </c>
      <c r="C339" s="165" t="s">
        <v>718</v>
      </c>
      <c r="D339" s="200" t="s">
        <v>604</v>
      </c>
      <c r="E339" s="165" t="s">
        <v>558</v>
      </c>
      <c r="F339" s="199">
        <v>0</v>
      </c>
      <c r="G339" s="120"/>
      <c r="H339" s="362"/>
    </row>
    <row r="340" spans="1:8" s="108" customFormat="1" ht="20.100000000000001" customHeight="1">
      <c r="A340" s="188" t="s">
        <v>1001</v>
      </c>
      <c r="B340" s="164" t="s">
        <v>1002</v>
      </c>
      <c r="C340" s="165" t="s">
        <v>718</v>
      </c>
      <c r="D340" s="200" t="s">
        <v>992</v>
      </c>
      <c r="E340" s="165" t="s">
        <v>558</v>
      </c>
      <c r="F340" s="199">
        <v>217.79999999999998</v>
      </c>
      <c r="G340" s="120"/>
      <c r="H340" s="362"/>
    </row>
    <row r="341" spans="1:8" s="108" customFormat="1" ht="20.100000000000001" customHeight="1">
      <c r="A341" s="188" t="s">
        <v>1003</v>
      </c>
      <c r="B341" s="164" t="s">
        <v>1004</v>
      </c>
      <c r="C341" s="165" t="s">
        <v>718</v>
      </c>
      <c r="D341" s="200" t="s">
        <v>992</v>
      </c>
      <c r="E341" s="165" t="s">
        <v>558</v>
      </c>
      <c r="F341" s="199">
        <v>215.16</v>
      </c>
      <c r="G341" s="120"/>
      <c r="H341" s="362"/>
    </row>
    <row r="342" spans="1:8" s="108" customFormat="1" ht="20.100000000000001" customHeight="1">
      <c r="A342" s="188" t="s">
        <v>1005</v>
      </c>
      <c r="B342" s="164" t="s">
        <v>1006</v>
      </c>
      <c r="C342" s="165" t="s">
        <v>718</v>
      </c>
      <c r="D342" s="200" t="s">
        <v>992</v>
      </c>
      <c r="E342" s="165" t="s">
        <v>558</v>
      </c>
      <c r="F342" s="199">
        <v>215.16</v>
      </c>
      <c r="G342" s="125"/>
      <c r="H342" s="362"/>
    </row>
    <row r="343" spans="1:8" s="108" customFormat="1" ht="20.100000000000001" customHeight="1">
      <c r="A343" s="190" t="s">
        <v>1007</v>
      </c>
      <c r="B343" s="191" t="s">
        <v>1008</v>
      </c>
      <c r="C343" s="165" t="s">
        <v>718</v>
      </c>
      <c r="D343" s="200" t="s">
        <v>992</v>
      </c>
      <c r="E343" s="192" t="s">
        <v>493</v>
      </c>
      <c r="F343" s="201">
        <v>162.36000000000001</v>
      </c>
      <c r="G343" s="202"/>
      <c r="H343" s="362"/>
    </row>
    <row r="344" spans="1:8" s="108" customFormat="1" ht="20.100000000000001" customHeight="1">
      <c r="A344" s="159"/>
      <c r="B344" s="397" t="s">
        <v>1009</v>
      </c>
      <c r="C344" s="398"/>
      <c r="D344" s="398"/>
      <c r="E344" s="398"/>
      <c r="F344" s="113" t="s">
        <v>489</v>
      </c>
      <c r="G344" s="203"/>
      <c r="H344" s="362"/>
    </row>
    <row r="345" spans="1:8" s="108" customFormat="1" ht="20.100000000000001" customHeight="1">
      <c r="A345" s="126" t="s">
        <v>1010</v>
      </c>
      <c r="B345" s="127" t="s">
        <v>1011</v>
      </c>
      <c r="C345" s="117" t="s">
        <v>718</v>
      </c>
      <c r="D345" s="147" t="s">
        <v>992</v>
      </c>
      <c r="E345" s="147" t="s">
        <v>1012</v>
      </c>
      <c r="F345" s="119">
        <v>245.51999999999998</v>
      </c>
      <c r="G345" s="130"/>
      <c r="H345" s="362"/>
    </row>
    <row r="346" spans="1:8" s="108" customFormat="1" ht="20.100000000000001" customHeight="1">
      <c r="A346" s="148">
        <v>1553</v>
      </c>
      <c r="B346" s="131" t="s">
        <v>1013</v>
      </c>
      <c r="C346" s="117" t="s">
        <v>496</v>
      </c>
      <c r="D346" s="149" t="s">
        <v>992</v>
      </c>
      <c r="E346" s="149" t="s">
        <v>1012</v>
      </c>
      <c r="F346" s="120">
        <v>340.56</v>
      </c>
      <c r="G346" s="133"/>
      <c r="H346" s="362"/>
    </row>
    <row r="347" spans="1:8" s="108" customFormat="1" ht="20.100000000000001" customHeight="1">
      <c r="A347" s="148" t="s">
        <v>1014</v>
      </c>
      <c r="B347" s="131" t="s">
        <v>1015</v>
      </c>
      <c r="C347" s="149" t="s">
        <v>554</v>
      </c>
      <c r="D347" s="149" t="s">
        <v>609</v>
      </c>
      <c r="E347" s="149" t="s">
        <v>1016</v>
      </c>
      <c r="F347" s="120">
        <v>435.59999999999997</v>
      </c>
      <c r="G347" s="133"/>
      <c r="H347" s="362"/>
    </row>
    <row r="348" spans="1:8" s="108" customFormat="1" ht="20.100000000000001" customHeight="1">
      <c r="A348" s="148"/>
      <c r="B348" s="131" t="s">
        <v>1017</v>
      </c>
      <c r="C348" s="204" t="s">
        <v>491</v>
      </c>
      <c r="D348" s="149" t="s">
        <v>992</v>
      </c>
      <c r="E348" s="149" t="s">
        <v>585</v>
      </c>
      <c r="F348" s="120">
        <v>372.23999999999995</v>
      </c>
      <c r="G348" s="133"/>
      <c r="H348" s="362"/>
    </row>
    <row r="349" spans="1:8" s="108" customFormat="1" ht="20.100000000000001" customHeight="1">
      <c r="A349" s="148" t="s">
        <v>1018</v>
      </c>
      <c r="B349" s="131" t="s">
        <v>1019</v>
      </c>
      <c r="C349" s="117" t="s">
        <v>718</v>
      </c>
      <c r="D349" s="149" t="s">
        <v>992</v>
      </c>
      <c r="E349" s="149" t="s">
        <v>1020</v>
      </c>
      <c r="F349" s="120">
        <v>273.23999999999995</v>
      </c>
      <c r="G349" s="133"/>
      <c r="H349" s="362"/>
    </row>
    <row r="350" spans="1:8" s="108" customFormat="1" ht="20.100000000000001" customHeight="1">
      <c r="A350" s="148">
        <v>2467</v>
      </c>
      <c r="B350" s="131" t="s">
        <v>1021</v>
      </c>
      <c r="C350" s="117" t="s">
        <v>496</v>
      </c>
      <c r="D350" s="149" t="s">
        <v>992</v>
      </c>
      <c r="E350" s="149" t="s">
        <v>1020</v>
      </c>
      <c r="F350" s="120">
        <v>372.23999999999995</v>
      </c>
      <c r="G350" s="133"/>
      <c r="H350" s="362"/>
    </row>
    <row r="351" spans="1:8" s="108" customFormat="1" ht="20.100000000000001" customHeight="1">
      <c r="A351" s="148">
        <v>7985</v>
      </c>
      <c r="B351" s="131" t="s">
        <v>1022</v>
      </c>
      <c r="C351" s="204" t="s">
        <v>491</v>
      </c>
      <c r="D351" s="149" t="s">
        <v>992</v>
      </c>
      <c r="E351" s="149" t="s">
        <v>1020</v>
      </c>
      <c r="F351" s="120">
        <v>211.2</v>
      </c>
      <c r="G351" s="133"/>
      <c r="H351" s="362"/>
    </row>
    <row r="352" spans="1:8" s="108" customFormat="1" ht="20.100000000000001" customHeight="1">
      <c r="A352" s="148">
        <v>1361</v>
      </c>
      <c r="B352" s="131" t="s">
        <v>1023</v>
      </c>
      <c r="C352" s="117" t="s">
        <v>496</v>
      </c>
      <c r="D352" s="149" t="s">
        <v>992</v>
      </c>
      <c r="E352" s="149" t="s">
        <v>585</v>
      </c>
      <c r="F352" s="120">
        <v>403.92</v>
      </c>
      <c r="G352" s="133"/>
      <c r="H352" s="362"/>
    </row>
    <row r="353" spans="1:8" s="108" customFormat="1" ht="20.100000000000001" customHeight="1">
      <c r="A353" s="148" t="s">
        <v>1024</v>
      </c>
      <c r="B353" s="131" t="s">
        <v>1025</v>
      </c>
      <c r="C353" s="132" t="s">
        <v>588</v>
      </c>
      <c r="D353" s="149" t="s">
        <v>609</v>
      </c>
      <c r="E353" s="205">
        <v>0.16666666666666666</v>
      </c>
      <c r="F353" s="120">
        <v>114.84</v>
      </c>
      <c r="G353" s="133"/>
      <c r="H353" s="362"/>
    </row>
    <row r="354" spans="1:8" s="108" customFormat="1" ht="20.100000000000001" customHeight="1">
      <c r="A354" s="148" t="s">
        <v>1026</v>
      </c>
      <c r="B354" s="131" t="s">
        <v>1027</v>
      </c>
      <c r="C354" s="149" t="s">
        <v>554</v>
      </c>
      <c r="D354" s="149" t="s">
        <v>499</v>
      </c>
      <c r="E354" s="149" t="s">
        <v>1028</v>
      </c>
      <c r="F354" s="120">
        <v>66</v>
      </c>
      <c r="G354" s="133"/>
      <c r="H354" s="362"/>
    </row>
    <row r="355" spans="1:8" s="108" customFormat="1" ht="20.100000000000001" customHeight="1">
      <c r="A355" s="148" t="s">
        <v>1029</v>
      </c>
      <c r="B355" s="131" t="s">
        <v>1030</v>
      </c>
      <c r="C355" s="132" t="s">
        <v>504</v>
      </c>
      <c r="D355" s="149" t="s">
        <v>499</v>
      </c>
      <c r="E355" s="149" t="s">
        <v>1031</v>
      </c>
      <c r="F355" s="120">
        <v>158.4</v>
      </c>
      <c r="G355" s="133"/>
      <c r="H355" s="362"/>
    </row>
    <row r="356" spans="1:8" s="108" customFormat="1" ht="20.100000000000001" customHeight="1">
      <c r="A356" s="148" t="s">
        <v>1029</v>
      </c>
      <c r="B356" s="131" t="s">
        <v>1030</v>
      </c>
      <c r="C356" s="132" t="s">
        <v>588</v>
      </c>
      <c r="D356" s="149" t="s">
        <v>499</v>
      </c>
      <c r="E356" s="149" t="s">
        <v>1031</v>
      </c>
      <c r="F356" s="120">
        <v>142.56</v>
      </c>
      <c r="G356" s="133"/>
      <c r="H356" s="362"/>
    </row>
    <row r="357" spans="1:8" s="108" customFormat="1" ht="20.100000000000001" customHeight="1">
      <c r="A357" s="148" t="s">
        <v>1032</v>
      </c>
      <c r="B357" s="131" t="s">
        <v>1033</v>
      </c>
      <c r="C357" s="132" t="s">
        <v>588</v>
      </c>
      <c r="D357" s="149" t="s">
        <v>499</v>
      </c>
      <c r="E357" s="149" t="s">
        <v>1031</v>
      </c>
      <c r="F357" s="120">
        <v>105.6</v>
      </c>
      <c r="G357" s="133"/>
      <c r="H357" s="362"/>
    </row>
    <row r="358" spans="1:8" s="108" customFormat="1" ht="20.100000000000001" customHeight="1">
      <c r="A358" s="148" t="s">
        <v>1034</v>
      </c>
      <c r="B358" s="131" t="s">
        <v>1035</v>
      </c>
      <c r="C358" s="132" t="s">
        <v>554</v>
      </c>
      <c r="D358" s="149" t="s">
        <v>992</v>
      </c>
      <c r="E358" s="149" t="s">
        <v>768</v>
      </c>
      <c r="F358" s="120">
        <v>31.679999999999996</v>
      </c>
      <c r="G358" s="133"/>
      <c r="H358" s="362"/>
    </row>
    <row r="359" spans="1:8" s="108" customFormat="1" ht="20.100000000000001" customHeight="1">
      <c r="A359" s="148" t="s">
        <v>1036</v>
      </c>
      <c r="B359" s="131" t="s">
        <v>1037</v>
      </c>
      <c r="C359" s="132" t="s">
        <v>588</v>
      </c>
      <c r="D359" s="149" t="s">
        <v>992</v>
      </c>
      <c r="E359" s="149">
        <v>25</v>
      </c>
      <c r="F359" s="120">
        <v>56.76</v>
      </c>
      <c r="G359" s="133"/>
      <c r="H359" s="362"/>
    </row>
    <row r="360" spans="1:8" s="108" customFormat="1" ht="20.100000000000001" customHeight="1">
      <c r="A360" s="148" t="s">
        <v>1038</v>
      </c>
      <c r="B360" s="131" t="s">
        <v>1039</v>
      </c>
      <c r="C360" s="132" t="s">
        <v>504</v>
      </c>
      <c r="D360" s="149"/>
      <c r="E360" s="149" t="s">
        <v>621</v>
      </c>
      <c r="F360" s="120">
        <v>479.15999999999997</v>
      </c>
      <c r="G360" s="133"/>
      <c r="H360" s="362"/>
    </row>
    <row r="361" spans="1:8" s="108" customFormat="1" ht="20.100000000000001" customHeight="1">
      <c r="A361" s="148" t="s">
        <v>1038</v>
      </c>
      <c r="B361" s="131" t="s">
        <v>1039</v>
      </c>
      <c r="C361" s="132" t="s">
        <v>588</v>
      </c>
      <c r="D361" s="149"/>
      <c r="E361" s="149" t="s">
        <v>621</v>
      </c>
      <c r="F361" s="120">
        <v>403.92</v>
      </c>
      <c r="G361" s="133"/>
      <c r="H361" s="362"/>
    </row>
    <row r="362" spans="1:8" s="108" customFormat="1" ht="20.100000000000001" customHeight="1">
      <c r="A362" s="148">
        <v>11138</v>
      </c>
      <c r="B362" s="131" t="s">
        <v>1039</v>
      </c>
      <c r="C362" s="204" t="s">
        <v>491</v>
      </c>
      <c r="D362" s="149"/>
      <c r="E362" s="149" t="s">
        <v>1040</v>
      </c>
      <c r="F362" s="120">
        <v>79.2</v>
      </c>
      <c r="G362" s="133"/>
      <c r="H362" s="362"/>
    </row>
    <row r="363" spans="1:8" s="108" customFormat="1" ht="20.100000000000001" customHeight="1">
      <c r="A363" s="148">
        <v>11139</v>
      </c>
      <c r="B363" s="131" t="s">
        <v>1041</v>
      </c>
      <c r="C363" s="123" t="s">
        <v>491</v>
      </c>
      <c r="D363" s="149"/>
      <c r="E363" s="149" t="s">
        <v>1040</v>
      </c>
      <c r="F363" s="120">
        <v>79.2</v>
      </c>
      <c r="G363" s="133"/>
      <c r="H363" s="362"/>
    </row>
    <row r="364" spans="1:8" s="108" customFormat="1" ht="20.100000000000001" customHeight="1">
      <c r="A364" s="148" t="s">
        <v>1042</v>
      </c>
      <c r="B364" s="131" t="s">
        <v>1043</v>
      </c>
      <c r="C364" s="132" t="s">
        <v>588</v>
      </c>
      <c r="D364" s="149" t="s">
        <v>501</v>
      </c>
      <c r="E364" s="149" t="s">
        <v>1044</v>
      </c>
      <c r="F364" s="120">
        <v>71.28</v>
      </c>
      <c r="G364" s="133"/>
      <c r="H364" s="362"/>
    </row>
    <row r="365" spans="1:8" s="108" customFormat="1" ht="20.100000000000001" customHeight="1">
      <c r="A365" s="150" t="s">
        <v>1045</v>
      </c>
      <c r="B365" s="131" t="s">
        <v>1046</v>
      </c>
      <c r="C365" s="132" t="s">
        <v>588</v>
      </c>
      <c r="D365" s="151" t="s">
        <v>1047</v>
      </c>
      <c r="E365" s="149">
        <v>20</v>
      </c>
      <c r="F365" s="120">
        <v>26.4</v>
      </c>
      <c r="G365" s="133"/>
      <c r="H365" s="362"/>
    </row>
    <row r="366" spans="1:8" s="108" customFormat="1" ht="20.100000000000001" customHeight="1">
      <c r="A366" s="148" t="s">
        <v>1048</v>
      </c>
      <c r="B366" s="131" t="s">
        <v>1049</v>
      </c>
      <c r="C366" s="149" t="s">
        <v>718</v>
      </c>
      <c r="D366" s="149"/>
      <c r="E366" s="149" t="s">
        <v>564</v>
      </c>
      <c r="F366" s="120">
        <v>102.96</v>
      </c>
      <c r="G366" s="133"/>
      <c r="H366" s="362"/>
    </row>
    <row r="367" spans="1:8" s="108" customFormat="1" ht="20.100000000000001" customHeight="1">
      <c r="A367" s="148" t="s">
        <v>1050</v>
      </c>
      <c r="B367" s="131" t="s">
        <v>1051</v>
      </c>
      <c r="C367" s="149" t="s">
        <v>718</v>
      </c>
      <c r="D367" s="149"/>
      <c r="E367" s="149" t="s">
        <v>564</v>
      </c>
      <c r="F367" s="120">
        <v>102.96</v>
      </c>
      <c r="G367" s="133"/>
      <c r="H367" s="362"/>
    </row>
    <row r="368" spans="1:8" s="108" customFormat="1" ht="20.100000000000001" customHeight="1">
      <c r="A368" s="148" t="s">
        <v>1052</v>
      </c>
      <c r="B368" s="131" t="s">
        <v>1053</v>
      </c>
      <c r="C368" s="149" t="s">
        <v>718</v>
      </c>
      <c r="D368" s="149"/>
      <c r="E368" s="149" t="s">
        <v>564</v>
      </c>
      <c r="F368" s="120">
        <v>102.96</v>
      </c>
      <c r="G368" s="133"/>
      <c r="H368" s="362"/>
    </row>
    <row r="369" spans="1:8" s="108" customFormat="1" ht="20.100000000000001" customHeight="1">
      <c r="A369" s="148"/>
      <c r="B369" s="131" t="s">
        <v>1054</v>
      </c>
      <c r="C369" s="149" t="s">
        <v>223</v>
      </c>
      <c r="D369" s="149"/>
      <c r="E369" s="205">
        <v>0.25</v>
      </c>
      <c r="F369" s="120">
        <v>439.56</v>
      </c>
      <c r="G369" s="133"/>
      <c r="H369" s="362"/>
    </row>
    <row r="370" spans="1:8" s="108" customFormat="1" ht="20.100000000000001" customHeight="1">
      <c r="A370" s="148"/>
      <c r="B370" s="131" t="s">
        <v>1055</v>
      </c>
      <c r="C370" s="149" t="s">
        <v>223</v>
      </c>
      <c r="D370" s="149"/>
      <c r="E370" s="205">
        <v>0.25</v>
      </c>
      <c r="F370" s="120">
        <v>876.4799999999999</v>
      </c>
      <c r="G370" s="133"/>
      <c r="H370" s="362"/>
    </row>
    <row r="371" spans="1:8" s="108" customFormat="1" ht="20.100000000000001" customHeight="1">
      <c r="A371" s="148" t="s">
        <v>1056</v>
      </c>
      <c r="B371" s="131" t="s">
        <v>1057</v>
      </c>
      <c r="C371" s="132" t="s">
        <v>588</v>
      </c>
      <c r="D371" s="149" t="s">
        <v>756</v>
      </c>
      <c r="E371" s="149" t="s">
        <v>975</v>
      </c>
      <c r="F371" s="120">
        <v>43.559999999999995</v>
      </c>
      <c r="G371" s="133"/>
      <c r="H371" s="362"/>
    </row>
    <row r="372" spans="1:8" s="108" customFormat="1" ht="20.100000000000001" customHeight="1">
      <c r="A372" s="150" t="s">
        <v>1058</v>
      </c>
      <c r="B372" s="135" t="s">
        <v>1059</v>
      </c>
      <c r="C372" s="132" t="s">
        <v>504</v>
      </c>
      <c r="D372" s="149" t="s">
        <v>992</v>
      </c>
      <c r="E372" s="151" t="s">
        <v>697</v>
      </c>
      <c r="F372" s="125">
        <v>153.11999999999998</v>
      </c>
      <c r="G372" s="138"/>
      <c r="H372" s="362"/>
    </row>
    <row r="373" spans="1:8" s="108" customFormat="1" ht="20.100000000000001" customHeight="1">
      <c r="A373" s="150">
        <v>41735</v>
      </c>
      <c r="B373" s="135" t="s">
        <v>1060</v>
      </c>
      <c r="C373" s="123" t="s">
        <v>491</v>
      </c>
      <c r="D373" s="151" t="s">
        <v>992</v>
      </c>
      <c r="E373" s="151" t="s">
        <v>564</v>
      </c>
      <c r="F373" s="125">
        <v>75.239999999999995</v>
      </c>
      <c r="G373" s="138"/>
      <c r="H373" s="362"/>
    </row>
    <row r="374" spans="1:8" s="108" customFormat="1" ht="20.100000000000001" customHeight="1">
      <c r="A374" s="206"/>
      <c r="B374" s="397" t="s">
        <v>1061</v>
      </c>
      <c r="C374" s="398"/>
      <c r="D374" s="398"/>
      <c r="E374" s="398"/>
      <c r="F374" s="113" t="s">
        <v>489</v>
      </c>
      <c r="G374" s="207"/>
      <c r="H374" s="362"/>
    </row>
    <row r="375" spans="1:8" s="108" customFormat="1" ht="20.100000000000001" customHeight="1">
      <c r="A375" s="134">
        <v>48971</v>
      </c>
      <c r="B375" s="127" t="s">
        <v>1062</v>
      </c>
      <c r="C375" s="208" t="s">
        <v>1063</v>
      </c>
      <c r="D375" s="147"/>
      <c r="E375" s="147" t="s">
        <v>1020</v>
      </c>
      <c r="F375" s="119">
        <v>237.6</v>
      </c>
      <c r="G375" s="167"/>
      <c r="H375" s="362"/>
    </row>
    <row r="376" spans="1:8" s="108" customFormat="1" ht="20.100000000000001" customHeight="1">
      <c r="A376" s="150">
        <v>144000</v>
      </c>
      <c r="B376" s="131" t="s">
        <v>1064</v>
      </c>
      <c r="C376" s="204" t="s">
        <v>1065</v>
      </c>
      <c r="D376" s="149"/>
      <c r="E376" s="149" t="s">
        <v>1066</v>
      </c>
      <c r="F376" s="120">
        <v>85.8</v>
      </c>
      <c r="G376" s="133"/>
      <c r="H376" s="362"/>
    </row>
    <row r="377" spans="1:8" s="108" customFormat="1" ht="20.100000000000001" customHeight="1">
      <c r="A377" s="150" t="s">
        <v>1067</v>
      </c>
      <c r="B377" s="131" t="s">
        <v>1068</v>
      </c>
      <c r="C377" s="132" t="s">
        <v>504</v>
      </c>
      <c r="D377" s="149"/>
      <c r="E377" s="149" t="s">
        <v>1069</v>
      </c>
      <c r="F377" s="120">
        <v>130.68</v>
      </c>
      <c r="G377" s="133"/>
      <c r="H377" s="362"/>
    </row>
    <row r="378" spans="1:8" s="108" customFormat="1" ht="20.100000000000001" customHeight="1">
      <c r="A378" s="150" t="s">
        <v>1070</v>
      </c>
      <c r="B378" s="131" t="s">
        <v>1071</v>
      </c>
      <c r="C378" s="132" t="s">
        <v>588</v>
      </c>
      <c r="D378" s="149" t="s">
        <v>620</v>
      </c>
      <c r="E378" s="149" t="s">
        <v>1072</v>
      </c>
      <c r="F378" s="120">
        <v>112.2</v>
      </c>
      <c r="G378" s="133"/>
      <c r="H378" s="362"/>
    </row>
    <row r="379" spans="1:8" s="108" customFormat="1" ht="20.100000000000001" customHeight="1">
      <c r="A379" s="150" t="s">
        <v>1073</v>
      </c>
      <c r="B379" s="135" t="s">
        <v>1074</v>
      </c>
      <c r="C379" s="136" t="s">
        <v>588</v>
      </c>
      <c r="D379" s="151" t="s">
        <v>492</v>
      </c>
      <c r="E379" s="151" t="s">
        <v>1075</v>
      </c>
      <c r="F379" s="125">
        <v>221.76000000000002</v>
      </c>
      <c r="G379" s="138"/>
      <c r="H379" s="362"/>
    </row>
    <row r="380" spans="1:8" s="108" customFormat="1" ht="20.100000000000001" customHeight="1">
      <c r="A380" s="112"/>
      <c r="B380" s="397" t="s">
        <v>1076</v>
      </c>
      <c r="C380" s="398"/>
      <c r="D380" s="398"/>
      <c r="E380" s="398"/>
      <c r="F380" s="113" t="s">
        <v>489</v>
      </c>
      <c r="G380" s="114"/>
      <c r="H380" s="362"/>
    </row>
    <row r="381" spans="1:8" s="108" customFormat="1" ht="20.100000000000001" customHeight="1">
      <c r="A381" s="209"/>
      <c r="B381" s="127" t="s">
        <v>1077</v>
      </c>
      <c r="C381" s="147" t="s">
        <v>1078</v>
      </c>
      <c r="D381" s="147"/>
      <c r="E381" s="147" t="s">
        <v>1079</v>
      </c>
      <c r="F381" s="119">
        <v>27.720000000000002</v>
      </c>
      <c r="G381" s="130"/>
      <c r="H381" s="362"/>
    </row>
    <row r="382" spans="1:8" s="108" customFormat="1" ht="20.100000000000001" customHeight="1">
      <c r="A382" s="210"/>
      <c r="B382" s="131" t="s">
        <v>1077</v>
      </c>
      <c r="C382" s="147" t="s">
        <v>1078</v>
      </c>
      <c r="D382" s="149"/>
      <c r="E382" s="149" t="s">
        <v>1080</v>
      </c>
      <c r="F382" s="120">
        <v>48.84</v>
      </c>
      <c r="G382" s="133"/>
      <c r="H382" s="362"/>
    </row>
    <row r="383" spans="1:8" s="108" customFormat="1" ht="20.100000000000001" customHeight="1">
      <c r="A383" s="210"/>
      <c r="B383" s="131" t="s">
        <v>1081</v>
      </c>
      <c r="C383" s="147" t="s">
        <v>1078</v>
      </c>
      <c r="D383" s="149"/>
      <c r="E383" s="149" t="s">
        <v>1082</v>
      </c>
      <c r="F383" s="120">
        <v>38.940000000000005</v>
      </c>
      <c r="G383" s="133"/>
      <c r="H383" s="362"/>
    </row>
    <row r="384" spans="1:8" s="108" customFormat="1" ht="20.100000000000001" customHeight="1">
      <c r="A384" s="210"/>
      <c r="B384" s="131" t="s">
        <v>1081</v>
      </c>
      <c r="C384" s="147" t="s">
        <v>1078</v>
      </c>
      <c r="D384" s="149"/>
      <c r="E384" s="149" t="s">
        <v>688</v>
      </c>
      <c r="F384" s="120">
        <v>64.679999999999993</v>
      </c>
      <c r="G384" s="133"/>
      <c r="H384" s="362"/>
    </row>
    <row r="385" spans="1:8" s="108" customFormat="1" ht="20.100000000000001" customHeight="1">
      <c r="A385" s="210"/>
      <c r="B385" s="131" t="s">
        <v>1083</v>
      </c>
      <c r="C385" s="147" t="s">
        <v>1078</v>
      </c>
      <c r="D385" s="149"/>
      <c r="E385" s="149" t="s">
        <v>1084</v>
      </c>
      <c r="F385" s="120">
        <v>183.48</v>
      </c>
      <c r="G385" s="133"/>
      <c r="H385" s="362"/>
    </row>
    <row r="386" spans="1:8" s="108" customFormat="1" ht="20.100000000000001" customHeight="1">
      <c r="A386" s="210"/>
      <c r="B386" s="131" t="s">
        <v>1085</v>
      </c>
      <c r="C386" s="147" t="s">
        <v>1078</v>
      </c>
      <c r="D386" s="149"/>
      <c r="E386" s="149" t="s">
        <v>1086</v>
      </c>
      <c r="F386" s="120">
        <v>64.679999999999993</v>
      </c>
      <c r="G386" s="133"/>
      <c r="H386" s="362"/>
    </row>
    <row r="387" spans="1:8" s="108" customFormat="1" ht="20.100000000000001" customHeight="1">
      <c r="A387" s="210"/>
      <c r="B387" s="131" t="s">
        <v>1085</v>
      </c>
      <c r="C387" s="147" t="s">
        <v>1078</v>
      </c>
      <c r="D387" s="149"/>
      <c r="E387" s="149" t="s">
        <v>570</v>
      </c>
      <c r="F387" s="120">
        <v>79.2</v>
      </c>
      <c r="G387" s="133"/>
      <c r="H387" s="362"/>
    </row>
    <row r="388" spans="1:8" s="108" customFormat="1" ht="20.100000000000001" customHeight="1">
      <c r="A388" s="210"/>
      <c r="B388" s="131" t="s">
        <v>1085</v>
      </c>
      <c r="C388" s="147" t="s">
        <v>1078</v>
      </c>
      <c r="D388" s="149"/>
      <c r="E388" s="149" t="s">
        <v>1087</v>
      </c>
      <c r="F388" s="120">
        <v>101.77199999999998</v>
      </c>
      <c r="G388" s="133"/>
      <c r="H388" s="362"/>
    </row>
    <row r="389" spans="1:8" s="108" customFormat="1" ht="20.100000000000001" customHeight="1">
      <c r="A389" s="210"/>
      <c r="B389" s="131" t="s">
        <v>1088</v>
      </c>
      <c r="C389" s="147" t="s">
        <v>1078</v>
      </c>
      <c r="D389" s="149"/>
      <c r="E389" s="149" t="s">
        <v>697</v>
      </c>
      <c r="F389" s="120">
        <v>137.28</v>
      </c>
      <c r="G389" s="133"/>
      <c r="H389" s="362"/>
    </row>
    <row r="390" spans="1:8" s="108" customFormat="1" ht="20.100000000000001" customHeight="1">
      <c r="A390" s="211"/>
      <c r="B390" s="135" t="s">
        <v>1089</v>
      </c>
      <c r="C390" s="212" t="s">
        <v>1078</v>
      </c>
      <c r="D390" s="151"/>
      <c r="E390" s="151" t="s">
        <v>1090</v>
      </c>
      <c r="F390" s="125">
        <v>52.8</v>
      </c>
      <c r="G390" s="138"/>
      <c r="H390" s="362"/>
    </row>
    <row r="391" spans="1:8" s="108" customFormat="1" ht="20.100000000000001" customHeight="1">
      <c r="A391" s="213"/>
      <c r="B391" s="397" t="s">
        <v>1091</v>
      </c>
      <c r="C391" s="398"/>
      <c r="D391" s="398"/>
      <c r="E391" s="398"/>
      <c r="F391" s="113" t="s">
        <v>1092</v>
      </c>
      <c r="G391" s="203"/>
      <c r="H391" s="362"/>
    </row>
    <row r="392" spans="1:8" s="108" customFormat="1" ht="20.100000000000001" customHeight="1">
      <c r="A392" s="115">
        <v>10352</v>
      </c>
      <c r="B392" s="116" t="s">
        <v>1093</v>
      </c>
      <c r="C392" s="208" t="s">
        <v>491</v>
      </c>
      <c r="D392" s="117" t="s">
        <v>1047</v>
      </c>
      <c r="E392" s="214">
        <v>3.3333333333333333E-2</v>
      </c>
      <c r="F392" s="118">
        <v>270.59999999999997</v>
      </c>
      <c r="G392" s="130"/>
      <c r="H392" s="362"/>
    </row>
    <row r="393" spans="1:8" s="108" customFormat="1" ht="20.100000000000001" customHeight="1">
      <c r="A393" s="115">
        <v>10350</v>
      </c>
      <c r="B393" s="116" t="s">
        <v>1094</v>
      </c>
      <c r="C393" s="204" t="s">
        <v>491</v>
      </c>
      <c r="D393" s="117" t="s">
        <v>1047</v>
      </c>
      <c r="E393" s="215">
        <v>0.05</v>
      </c>
      <c r="F393" s="118">
        <v>422.4</v>
      </c>
      <c r="G393" s="133"/>
      <c r="H393" s="362"/>
    </row>
    <row r="394" spans="1:8" s="108" customFormat="1" ht="20.100000000000001" customHeight="1">
      <c r="A394" s="115">
        <v>10641</v>
      </c>
      <c r="B394" s="116" t="s">
        <v>1095</v>
      </c>
      <c r="C394" s="204" t="s">
        <v>491</v>
      </c>
      <c r="D394" s="117" t="s">
        <v>1047</v>
      </c>
      <c r="E394" s="215">
        <v>0.1</v>
      </c>
      <c r="F394" s="118">
        <v>842.16</v>
      </c>
      <c r="G394" s="133"/>
      <c r="H394" s="362"/>
    </row>
    <row r="395" spans="1:8" s="108" customFormat="1" ht="20.100000000000001" customHeight="1">
      <c r="A395" s="115" t="s">
        <v>1096</v>
      </c>
      <c r="B395" s="116" t="s">
        <v>1097</v>
      </c>
      <c r="C395" s="204" t="s">
        <v>554</v>
      </c>
      <c r="D395" s="117" t="s">
        <v>1098</v>
      </c>
      <c r="E395" s="215">
        <v>3.3333333333333333E-2</v>
      </c>
      <c r="F395" s="118">
        <v>323.39999999999998</v>
      </c>
      <c r="G395" s="133"/>
      <c r="H395" s="362"/>
    </row>
    <row r="396" spans="1:8" s="108" customFormat="1" ht="20.100000000000001" customHeight="1">
      <c r="A396" s="115" t="s">
        <v>1096</v>
      </c>
      <c r="B396" s="116" t="s">
        <v>1099</v>
      </c>
      <c r="C396" s="204" t="s">
        <v>554</v>
      </c>
      <c r="D396" s="117" t="s">
        <v>1098</v>
      </c>
      <c r="E396" s="215">
        <v>0.05</v>
      </c>
      <c r="F396" s="118">
        <v>637.55999999999995</v>
      </c>
      <c r="G396" s="133"/>
      <c r="H396" s="362"/>
    </row>
    <row r="397" spans="1:8" s="108" customFormat="1" ht="20.100000000000001" customHeight="1">
      <c r="A397" s="121">
        <v>41734</v>
      </c>
      <c r="B397" s="122" t="s">
        <v>1100</v>
      </c>
      <c r="C397" s="216" t="s">
        <v>491</v>
      </c>
      <c r="D397" s="123" t="s">
        <v>1098</v>
      </c>
      <c r="E397" s="158">
        <v>0.1111111111111111</v>
      </c>
      <c r="F397" s="124">
        <v>987.3599999999999</v>
      </c>
      <c r="G397" s="138"/>
      <c r="H397" s="362"/>
    </row>
    <row r="398" spans="1:8" s="108" customFormat="1" ht="20.100000000000001" customHeight="1">
      <c r="A398" s="217"/>
      <c r="B398" s="397" t="s">
        <v>1101</v>
      </c>
      <c r="C398" s="398"/>
      <c r="D398" s="398"/>
      <c r="E398" s="398"/>
      <c r="F398" s="113"/>
      <c r="G398" s="218"/>
      <c r="H398" s="362"/>
    </row>
    <row r="399" spans="1:8" s="108" customFormat="1" ht="20.100000000000001" customHeight="1">
      <c r="A399" s="219"/>
      <c r="B399" s="220" t="s">
        <v>1102</v>
      </c>
      <c r="C399" s="221"/>
      <c r="D399" s="221"/>
      <c r="E399" s="221"/>
      <c r="F399" s="222" t="s">
        <v>1092</v>
      </c>
      <c r="G399" s="223"/>
      <c r="H399" s="362"/>
    </row>
    <row r="400" spans="1:8" s="108" customFormat="1" ht="20.100000000000001" customHeight="1">
      <c r="A400" s="188" t="s">
        <v>1103</v>
      </c>
      <c r="B400" s="164" t="s">
        <v>1104</v>
      </c>
      <c r="C400" s="165" t="s">
        <v>1105</v>
      </c>
      <c r="D400" s="165" t="s">
        <v>1106</v>
      </c>
      <c r="E400" s="165" t="s">
        <v>1107</v>
      </c>
      <c r="F400" s="199">
        <v>818.4</v>
      </c>
      <c r="G400" s="119"/>
      <c r="H400" s="362"/>
    </row>
    <row r="401" spans="1:8" s="108" customFormat="1" ht="20.100000000000001" customHeight="1">
      <c r="A401" s="188" t="s">
        <v>1108</v>
      </c>
      <c r="B401" s="164" t="s">
        <v>1109</v>
      </c>
      <c r="C401" s="165" t="s">
        <v>1105</v>
      </c>
      <c r="D401" s="165" t="s">
        <v>1110</v>
      </c>
      <c r="E401" s="165" t="s">
        <v>1107</v>
      </c>
      <c r="F401" s="199">
        <v>910.8</v>
      </c>
      <c r="G401" s="120"/>
      <c r="H401" s="362"/>
    </row>
    <row r="402" spans="1:8" s="108" customFormat="1" ht="20.100000000000001" customHeight="1">
      <c r="A402" s="188" t="s">
        <v>1111</v>
      </c>
      <c r="B402" s="164" t="s">
        <v>1109</v>
      </c>
      <c r="C402" s="165" t="s">
        <v>1105</v>
      </c>
      <c r="D402" s="165" t="s">
        <v>1112</v>
      </c>
      <c r="E402" s="165"/>
      <c r="F402" s="199">
        <v>1452</v>
      </c>
      <c r="G402" s="120"/>
      <c r="H402" s="362"/>
    </row>
    <row r="403" spans="1:8" s="108" customFormat="1" ht="20.100000000000001" customHeight="1">
      <c r="A403" s="188" t="s">
        <v>1113</v>
      </c>
      <c r="B403" s="164" t="s">
        <v>1114</v>
      </c>
      <c r="C403" s="165" t="s">
        <v>1105</v>
      </c>
      <c r="D403" s="165" t="s">
        <v>1110</v>
      </c>
      <c r="E403" s="165" t="s">
        <v>1107</v>
      </c>
      <c r="F403" s="199">
        <v>910.8</v>
      </c>
      <c r="G403" s="120"/>
      <c r="H403" s="362"/>
    </row>
    <row r="404" spans="1:8" s="108" customFormat="1" ht="20.100000000000001" customHeight="1">
      <c r="A404" s="188" t="s">
        <v>1115</v>
      </c>
      <c r="B404" s="164" t="s">
        <v>1116</v>
      </c>
      <c r="C404" s="165" t="s">
        <v>1105</v>
      </c>
      <c r="D404" s="165" t="s">
        <v>1117</v>
      </c>
      <c r="E404" s="165" t="s">
        <v>1107</v>
      </c>
      <c r="F404" s="199">
        <v>778.8</v>
      </c>
      <c r="G404" s="120"/>
      <c r="H404" s="362"/>
    </row>
    <row r="405" spans="1:8" s="108" customFormat="1" ht="20.100000000000001" customHeight="1">
      <c r="A405" s="188" t="s">
        <v>1118</v>
      </c>
      <c r="B405" s="164" t="s">
        <v>1119</v>
      </c>
      <c r="C405" s="165" t="s">
        <v>1105</v>
      </c>
      <c r="D405" s="165" t="s">
        <v>1117</v>
      </c>
      <c r="E405" s="165" t="s">
        <v>1107</v>
      </c>
      <c r="F405" s="199">
        <v>778.8</v>
      </c>
      <c r="G405" s="120"/>
      <c r="H405" s="362"/>
    </row>
    <row r="406" spans="1:8" s="108" customFormat="1" ht="20.100000000000001" customHeight="1">
      <c r="A406" s="188" t="s">
        <v>1120</v>
      </c>
      <c r="B406" s="164" t="s">
        <v>1121</v>
      </c>
      <c r="C406" s="165" t="s">
        <v>1105</v>
      </c>
      <c r="D406" s="165" t="s">
        <v>1117</v>
      </c>
      <c r="E406" s="165" t="s">
        <v>1107</v>
      </c>
      <c r="F406" s="199">
        <v>778.8</v>
      </c>
      <c r="G406" s="120"/>
      <c r="H406" s="362"/>
    </row>
    <row r="407" spans="1:8" s="108" customFormat="1" ht="20.100000000000001" customHeight="1">
      <c r="A407" s="188" t="s">
        <v>1122</v>
      </c>
      <c r="B407" s="164" t="s">
        <v>1123</v>
      </c>
      <c r="C407" s="165" t="s">
        <v>1105</v>
      </c>
      <c r="D407" s="165" t="s">
        <v>1117</v>
      </c>
      <c r="E407" s="165" t="s">
        <v>1107</v>
      </c>
      <c r="F407" s="199">
        <v>778.8</v>
      </c>
      <c r="G407" s="120"/>
      <c r="H407" s="362"/>
    </row>
    <row r="408" spans="1:8" s="108" customFormat="1" ht="20.100000000000001" customHeight="1">
      <c r="A408" s="188" t="s">
        <v>1124</v>
      </c>
      <c r="B408" s="164" t="s">
        <v>1125</v>
      </c>
      <c r="C408" s="165" t="s">
        <v>1105</v>
      </c>
      <c r="D408" s="165" t="s">
        <v>1117</v>
      </c>
      <c r="E408" s="165" t="s">
        <v>1107</v>
      </c>
      <c r="F408" s="199">
        <v>778.8</v>
      </c>
      <c r="G408" s="120"/>
      <c r="H408" s="362"/>
    </row>
    <row r="409" spans="1:8" s="108" customFormat="1" ht="20.100000000000001" customHeight="1">
      <c r="A409" s="188" t="s">
        <v>1126</v>
      </c>
      <c r="B409" s="164" t="s">
        <v>1127</v>
      </c>
      <c r="C409" s="165" t="s">
        <v>1105</v>
      </c>
      <c r="D409" s="165" t="s">
        <v>1117</v>
      </c>
      <c r="E409" s="165" t="s">
        <v>1107</v>
      </c>
      <c r="F409" s="199">
        <v>778.8</v>
      </c>
      <c r="G409" s="120"/>
      <c r="H409" s="362"/>
    </row>
    <row r="410" spans="1:8" s="108" customFormat="1" ht="20.100000000000001" customHeight="1">
      <c r="A410" s="188" t="s">
        <v>1128</v>
      </c>
      <c r="B410" s="164" t="s">
        <v>1129</v>
      </c>
      <c r="C410" s="165" t="s">
        <v>1105</v>
      </c>
      <c r="D410" s="165" t="s">
        <v>1117</v>
      </c>
      <c r="E410" s="165" t="s">
        <v>1107</v>
      </c>
      <c r="F410" s="199">
        <v>778.8</v>
      </c>
      <c r="G410" s="120"/>
      <c r="H410" s="362"/>
    </row>
    <row r="411" spans="1:8" s="108" customFormat="1" ht="20.100000000000001" customHeight="1">
      <c r="A411" s="188" t="s">
        <v>1130</v>
      </c>
      <c r="B411" s="164" t="s">
        <v>1131</v>
      </c>
      <c r="C411" s="165" t="s">
        <v>1105</v>
      </c>
      <c r="D411" s="165" t="s">
        <v>1117</v>
      </c>
      <c r="E411" s="165" t="s">
        <v>1107</v>
      </c>
      <c r="F411" s="199">
        <v>778.8</v>
      </c>
      <c r="G411" s="120"/>
      <c r="H411" s="362"/>
    </row>
    <row r="412" spans="1:8" s="108" customFormat="1" ht="20.100000000000001" customHeight="1">
      <c r="A412" s="188" t="s">
        <v>1132</v>
      </c>
      <c r="B412" s="164" t="s">
        <v>1133</v>
      </c>
      <c r="C412" s="165" t="s">
        <v>1105</v>
      </c>
      <c r="D412" s="165" t="s">
        <v>1110</v>
      </c>
      <c r="E412" s="165" t="s">
        <v>1107</v>
      </c>
      <c r="F412" s="199">
        <v>910.8</v>
      </c>
      <c r="G412" s="120"/>
      <c r="H412" s="362"/>
    </row>
    <row r="413" spans="1:8" s="108" customFormat="1" ht="20.100000000000001" customHeight="1">
      <c r="A413" s="188" t="s">
        <v>1134</v>
      </c>
      <c r="B413" s="164" t="s">
        <v>1135</v>
      </c>
      <c r="C413" s="165" t="s">
        <v>1105</v>
      </c>
      <c r="D413" s="165" t="s">
        <v>1110</v>
      </c>
      <c r="E413" s="165" t="s">
        <v>1107</v>
      </c>
      <c r="F413" s="199">
        <v>910.8</v>
      </c>
      <c r="G413" s="120"/>
      <c r="H413" s="362"/>
    </row>
    <row r="414" spans="1:8" s="108" customFormat="1" ht="20.100000000000001" customHeight="1">
      <c r="A414" s="188" t="s">
        <v>1136</v>
      </c>
      <c r="B414" s="164" t="s">
        <v>1137</v>
      </c>
      <c r="C414" s="165" t="s">
        <v>1105</v>
      </c>
      <c r="D414" s="165" t="s">
        <v>1110</v>
      </c>
      <c r="E414" s="165" t="s">
        <v>1107</v>
      </c>
      <c r="F414" s="199">
        <v>910.8</v>
      </c>
      <c r="G414" s="120"/>
      <c r="H414" s="362"/>
    </row>
    <row r="415" spans="1:8" s="108" customFormat="1" ht="20.100000000000001" customHeight="1">
      <c r="A415" s="219"/>
      <c r="B415" s="220" t="s">
        <v>1138</v>
      </c>
      <c r="C415" s="221"/>
      <c r="D415" s="221"/>
      <c r="E415" s="221"/>
      <c r="F415" s="222" t="s">
        <v>1092</v>
      </c>
      <c r="G415" s="120"/>
      <c r="H415" s="362"/>
    </row>
    <row r="416" spans="1:8" s="108" customFormat="1" ht="20.100000000000001" customHeight="1">
      <c r="A416" s="188">
        <v>3864</v>
      </c>
      <c r="B416" s="164" t="s">
        <v>1139</v>
      </c>
      <c r="C416" s="165" t="s">
        <v>1140</v>
      </c>
      <c r="D416" s="165"/>
      <c r="E416" s="165"/>
      <c r="F416" s="224">
        <v>20486.399999999998</v>
      </c>
      <c r="G416" s="120"/>
      <c r="H416" s="362"/>
    </row>
    <row r="417" spans="1:8" s="108" customFormat="1" ht="20.100000000000001" customHeight="1">
      <c r="A417" s="188">
        <v>1872</v>
      </c>
      <c r="B417" s="164" t="s">
        <v>1141</v>
      </c>
      <c r="C417" s="165" t="s">
        <v>1140</v>
      </c>
      <c r="D417" s="165"/>
      <c r="E417" s="165"/>
      <c r="F417" s="224">
        <v>12804</v>
      </c>
      <c r="G417" s="120"/>
      <c r="H417" s="362"/>
    </row>
    <row r="418" spans="1:8" s="108" customFormat="1" ht="20.100000000000001" customHeight="1">
      <c r="A418" s="188" t="s">
        <v>1142</v>
      </c>
      <c r="B418" s="164" t="s">
        <v>1143</v>
      </c>
      <c r="C418" s="165" t="s">
        <v>1144</v>
      </c>
      <c r="D418" s="165"/>
      <c r="E418" s="165"/>
      <c r="F418" s="224">
        <v>4234.5600000000004</v>
      </c>
      <c r="G418" s="120"/>
      <c r="H418" s="362"/>
    </row>
    <row r="419" spans="1:8" s="108" customFormat="1" ht="20.100000000000001" customHeight="1">
      <c r="A419" s="188" t="s">
        <v>1145</v>
      </c>
      <c r="B419" s="164" t="s">
        <v>1146</v>
      </c>
      <c r="C419" s="165" t="s">
        <v>1144</v>
      </c>
      <c r="D419" s="165"/>
      <c r="E419" s="165"/>
      <c r="F419" s="224">
        <v>3505.9199999999996</v>
      </c>
      <c r="G419" s="120"/>
      <c r="H419" s="362"/>
    </row>
    <row r="420" spans="1:8" s="108" customFormat="1" ht="20.100000000000001" customHeight="1">
      <c r="A420" s="188" t="s">
        <v>1147</v>
      </c>
      <c r="B420" s="164" t="s">
        <v>1148</v>
      </c>
      <c r="C420" s="165" t="s">
        <v>1144</v>
      </c>
      <c r="D420" s="165"/>
      <c r="E420" s="165"/>
      <c r="F420" s="224">
        <v>3711.8399999999997</v>
      </c>
      <c r="G420" s="120"/>
      <c r="H420" s="362"/>
    </row>
    <row r="421" spans="1:8" s="108" customFormat="1" ht="20.100000000000001" customHeight="1">
      <c r="A421" s="188" t="s">
        <v>1149</v>
      </c>
      <c r="B421" s="164" t="s">
        <v>1150</v>
      </c>
      <c r="C421" s="165" t="s">
        <v>1144</v>
      </c>
      <c r="D421" s="165"/>
      <c r="E421" s="165"/>
      <c r="F421" s="224">
        <v>7117.44</v>
      </c>
      <c r="G421" s="120"/>
      <c r="H421" s="362"/>
    </row>
    <row r="422" spans="1:8" s="108" customFormat="1" ht="20.100000000000001" customHeight="1">
      <c r="A422" s="188" t="s">
        <v>1151</v>
      </c>
      <c r="B422" s="164" t="s">
        <v>1152</v>
      </c>
      <c r="C422" s="165" t="s">
        <v>1144</v>
      </c>
      <c r="D422" s="165"/>
      <c r="E422" s="165"/>
      <c r="F422" s="224">
        <v>6087.8399999999992</v>
      </c>
      <c r="G422" s="120"/>
      <c r="H422" s="362"/>
    </row>
    <row r="423" spans="1:8" s="108" customFormat="1" ht="20.100000000000001" customHeight="1">
      <c r="A423" s="188" t="s">
        <v>1153</v>
      </c>
      <c r="B423" s="164" t="s">
        <v>1154</v>
      </c>
      <c r="C423" s="165" t="s">
        <v>1144</v>
      </c>
      <c r="D423" s="165"/>
      <c r="E423" s="165"/>
      <c r="F423" s="224">
        <v>6293.76</v>
      </c>
      <c r="G423" s="120"/>
      <c r="H423" s="362"/>
    </row>
    <row r="424" spans="1:8" s="108" customFormat="1" ht="20.100000000000001" customHeight="1">
      <c r="A424" s="219"/>
      <c r="B424" s="220" t="s">
        <v>1155</v>
      </c>
      <c r="C424" s="221"/>
      <c r="D424" s="221"/>
      <c r="E424" s="221"/>
      <c r="F424" s="222" t="s">
        <v>1092</v>
      </c>
      <c r="G424" s="120"/>
      <c r="H424" s="362"/>
    </row>
    <row r="425" spans="1:8" s="108" customFormat="1" ht="20.100000000000001" customHeight="1">
      <c r="A425" s="188">
        <v>10823</v>
      </c>
      <c r="B425" s="164" t="s">
        <v>1156</v>
      </c>
      <c r="C425" s="165" t="s">
        <v>491</v>
      </c>
      <c r="D425" s="165"/>
      <c r="E425" s="165" t="s">
        <v>1157</v>
      </c>
      <c r="F425" s="199">
        <v>134.63999999999999</v>
      </c>
      <c r="G425" s="120"/>
      <c r="H425" s="362"/>
    </row>
    <row r="426" spans="1:8" s="108" customFormat="1" ht="20.100000000000001" customHeight="1">
      <c r="A426" s="188">
        <v>26236</v>
      </c>
      <c r="B426" s="164" t="s">
        <v>1158</v>
      </c>
      <c r="C426" s="165" t="s">
        <v>718</v>
      </c>
      <c r="D426" s="165" t="s">
        <v>1159</v>
      </c>
      <c r="E426" s="165" t="s">
        <v>1160</v>
      </c>
      <c r="F426" s="199">
        <v>396</v>
      </c>
      <c r="G426" s="120"/>
      <c r="H426" s="362"/>
    </row>
    <row r="427" spans="1:8" s="108" customFormat="1" ht="20.100000000000001" customHeight="1">
      <c r="A427" s="188">
        <v>26234</v>
      </c>
      <c r="B427" s="164" t="s">
        <v>1161</v>
      </c>
      <c r="C427" s="165" t="s">
        <v>718</v>
      </c>
      <c r="D427" s="165" t="s">
        <v>1159</v>
      </c>
      <c r="E427" s="165" t="s">
        <v>1162</v>
      </c>
      <c r="F427" s="199">
        <v>580.79999999999995</v>
      </c>
      <c r="G427" s="120"/>
      <c r="H427" s="362"/>
    </row>
    <row r="428" spans="1:8" s="108" customFormat="1" ht="20.100000000000001" customHeight="1">
      <c r="A428" s="188">
        <v>26237</v>
      </c>
      <c r="B428" s="164" t="s">
        <v>1158</v>
      </c>
      <c r="C428" s="165" t="s">
        <v>718</v>
      </c>
      <c r="D428" s="165" t="s">
        <v>1163</v>
      </c>
      <c r="E428" s="165" t="s">
        <v>1162</v>
      </c>
      <c r="F428" s="199">
        <v>396</v>
      </c>
      <c r="G428" s="120"/>
      <c r="H428" s="362"/>
    </row>
    <row r="429" spans="1:8" s="108" customFormat="1" ht="20.100000000000001" customHeight="1">
      <c r="A429" s="188">
        <v>26235</v>
      </c>
      <c r="B429" s="164" t="s">
        <v>1161</v>
      </c>
      <c r="C429" s="165" t="s">
        <v>718</v>
      </c>
      <c r="D429" s="165" t="s">
        <v>1163</v>
      </c>
      <c r="E429" s="165" t="s">
        <v>1162</v>
      </c>
      <c r="F429" s="199">
        <v>583.43999999999994</v>
      </c>
      <c r="G429" s="120"/>
      <c r="H429" s="362"/>
    </row>
    <row r="430" spans="1:8" s="108" customFormat="1" ht="20.100000000000001" customHeight="1">
      <c r="A430" s="188">
        <v>26231</v>
      </c>
      <c r="B430" s="164" t="s">
        <v>1164</v>
      </c>
      <c r="C430" s="165" t="s">
        <v>718</v>
      </c>
      <c r="D430" s="165" t="s">
        <v>1163</v>
      </c>
      <c r="E430" s="165" t="s">
        <v>1162</v>
      </c>
      <c r="F430" s="199">
        <v>330</v>
      </c>
      <c r="G430" s="120"/>
      <c r="H430" s="362"/>
    </row>
    <row r="431" spans="1:8" s="108" customFormat="1" ht="24.95" customHeight="1">
      <c r="A431" s="188">
        <v>26233</v>
      </c>
      <c r="B431" s="164" t="s">
        <v>1165</v>
      </c>
      <c r="C431" s="165" t="s">
        <v>718</v>
      </c>
      <c r="D431" s="165" t="s">
        <v>1163</v>
      </c>
      <c r="E431" s="165" t="s">
        <v>1162</v>
      </c>
      <c r="F431" s="199">
        <v>520.07999999999993</v>
      </c>
      <c r="G431" s="120"/>
      <c r="H431" s="362"/>
    </row>
    <row r="432" spans="1:8" s="108" customFormat="1" ht="20.100000000000001" customHeight="1">
      <c r="A432" s="188">
        <v>11119</v>
      </c>
      <c r="B432" s="164" t="s">
        <v>1166</v>
      </c>
      <c r="C432" s="165" t="s">
        <v>491</v>
      </c>
      <c r="D432" s="165" t="s">
        <v>1167</v>
      </c>
      <c r="E432" s="165" t="s">
        <v>959</v>
      </c>
      <c r="F432" s="199">
        <v>198</v>
      </c>
      <c r="G432" s="120"/>
      <c r="H432" s="362"/>
    </row>
    <row r="433" spans="1:8" s="108" customFormat="1" ht="20.100000000000001" customHeight="1">
      <c r="A433" s="188">
        <v>11120</v>
      </c>
      <c r="B433" s="164" t="s">
        <v>1168</v>
      </c>
      <c r="C433" s="165" t="s">
        <v>491</v>
      </c>
      <c r="D433" s="165" t="s">
        <v>1169</v>
      </c>
      <c r="E433" s="165" t="s">
        <v>959</v>
      </c>
      <c r="F433" s="199">
        <v>183.48</v>
      </c>
      <c r="G433" s="120"/>
      <c r="H433" s="362"/>
    </row>
    <row r="434" spans="1:8" s="108" customFormat="1" ht="20.100000000000001" customHeight="1">
      <c r="A434" s="188">
        <v>11559</v>
      </c>
      <c r="B434" s="164" t="s">
        <v>1170</v>
      </c>
      <c r="C434" s="165" t="s">
        <v>491</v>
      </c>
      <c r="D434" s="165" t="s">
        <v>1171</v>
      </c>
      <c r="E434" s="165" t="s">
        <v>1172</v>
      </c>
      <c r="F434" s="199">
        <v>303.59999999999997</v>
      </c>
      <c r="G434" s="120"/>
      <c r="H434" s="362"/>
    </row>
    <row r="435" spans="1:8" s="108" customFormat="1" ht="20.100000000000001" customHeight="1">
      <c r="A435" s="188">
        <v>11560</v>
      </c>
      <c r="B435" s="164" t="s">
        <v>1173</v>
      </c>
      <c r="C435" s="165" t="s">
        <v>491</v>
      </c>
      <c r="D435" s="165" t="s">
        <v>1171</v>
      </c>
      <c r="E435" s="165" t="s">
        <v>1174</v>
      </c>
      <c r="F435" s="199">
        <v>303.59999999999997</v>
      </c>
      <c r="G435" s="120"/>
      <c r="H435" s="362"/>
    </row>
    <row r="436" spans="1:8" s="108" customFormat="1" ht="20.100000000000001" customHeight="1">
      <c r="A436" s="188">
        <v>11561</v>
      </c>
      <c r="B436" s="164" t="s">
        <v>1170</v>
      </c>
      <c r="C436" s="165" t="s">
        <v>491</v>
      </c>
      <c r="D436" s="165" t="s">
        <v>1175</v>
      </c>
      <c r="E436" s="165" t="s">
        <v>1172</v>
      </c>
      <c r="F436" s="199">
        <v>385.44</v>
      </c>
      <c r="G436" s="125"/>
      <c r="H436" s="362"/>
    </row>
    <row r="437" spans="1:8" s="108" customFormat="1" ht="20.100000000000001" customHeight="1">
      <c r="A437" s="188">
        <v>11562</v>
      </c>
      <c r="B437" s="164" t="s">
        <v>1173</v>
      </c>
      <c r="C437" s="165" t="s">
        <v>491</v>
      </c>
      <c r="D437" s="165" t="s">
        <v>1175</v>
      </c>
      <c r="E437" s="165" t="s">
        <v>1174</v>
      </c>
      <c r="F437" s="199">
        <v>385.44</v>
      </c>
      <c r="G437" s="125"/>
      <c r="H437" s="362"/>
    </row>
    <row r="438" spans="1:8" s="108" customFormat="1" ht="20.100000000000001" customHeight="1">
      <c r="A438" s="188">
        <v>11555</v>
      </c>
      <c r="B438" s="164" t="s">
        <v>1176</v>
      </c>
      <c r="C438" s="165" t="s">
        <v>491</v>
      </c>
      <c r="D438" s="165" t="s">
        <v>1171</v>
      </c>
      <c r="E438" s="165" t="s">
        <v>1172</v>
      </c>
      <c r="F438" s="199">
        <v>252.11999999999998</v>
      </c>
      <c r="G438" s="120"/>
      <c r="H438" s="362"/>
    </row>
    <row r="439" spans="1:8" s="108" customFormat="1" ht="20.100000000000001" customHeight="1">
      <c r="A439" s="188">
        <v>11556</v>
      </c>
      <c r="B439" s="164" t="s">
        <v>1177</v>
      </c>
      <c r="C439" s="165" t="s">
        <v>491</v>
      </c>
      <c r="D439" s="165" t="s">
        <v>1171</v>
      </c>
      <c r="E439" s="165" t="s">
        <v>1174</v>
      </c>
      <c r="F439" s="199">
        <v>252.11999999999998</v>
      </c>
      <c r="G439" s="120"/>
      <c r="H439" s="362"/>
    </row>
    <row r="440" spans="1:8" s="108" customFormat="1" ht="20.100000000000001" customHeight="1">
      <c r="A440" s="188">
        <v>11557</v>
      </c>
      <c r="B440" s="164" t="s">
        <v>1176</v>
      </c>
      <c r="C440" s="165" t="s">
        <v>491</v>
      </c>
      <c r="D440" s="165" t="s">
        <v>1175</v>
      </c>
      <c r="E440" s="165" t="s">
        <v>1172</v>
      </c>
      <c r="F440" s="199">
        <v>320.76</v>
      </c>
      <c r="G440" s="120"/>
      <c r="H440" s="362"/>
    </row>
    <row r="441" spans="1:8" s="108" customFormat="1" ht="20.100000000000001" customHeight="1">
      <c r="A441" s="188">
        <v>11558</v>
      </c>
      <c r="B441" s="164" t="s">
        <v>1177</v>
      </c>
      <c r="C441" s="165" t="s">
        <v>491</v>
      </c>
      <c r="D441" s="165" t="s">
        <v>1175</v>
      </c>
      <c r="E441" s="165" t="s">
        <v>1174</v>
      </c>
      <c r="F441" s="199">
        <v>320.76</v>
      </c>
      <c r="G441" s="120"/>
      <c r="H441" s="362"/>
    </row>
    <row r="442" spans="1:8" s="108" customFormat="1" ht="20.100000000000001" customHeight="1">
      <c r="A442" s="188">
        <v>20736</v>
      </c>
      <c r="B442" s="164" t="s">
        <v>1178</v>
      </c>
      <c r="C442" s="165" t="s">
        <v>491</v>
      </c>
      <c r="D442" s="165" t="s">
        <v>1179</v>
      </c>
      <c r="E442" s="165" t="s">
        <v>1180</v>
      </c>
      <c r="F442" s="199">
        <v>174.23999999999998</v>
      </c>
      <c r="G442" s="120"/>
      <c r="H442" s="362"/>
    </row>
    <row r="443" spans="1:8" s="108" customFormat="1" ht="20.100000000000001" customHeight="1">
      <c r="A443" s="188">
        <v>20735</v>
      </c>
      <c r="B443" s="164" t="s">
        <v>1178</v>
      </c>
      <c r="C443" s="165" t="s">
        <v>491</v>
      </c>
      <c r="D443" s="165" t="s">
        <v>1179</v>
      </c>
      <c r="E443" s="165" t="s">
        <v>1181</v>
      </c>
      <c r="F443" s="199">
        <v>139.91999999999999</v>
      </c>
      <c r="G443" s="125"/>
      <c r="H443" s="362"/>
    </row>
    <row r="444" spans="1:8" s="108" customFormat="1" ht="20.100000000000001" customHeight="1">
      <c r="A444" s="188">
        <v>11499</v>
      </c>
      <c r="B444" s="164" t="s">
        <v>1182</v>
      </c>
      <c r="C444" s="165" t="s">
        <v>491</v>
      </c>
      <c r="D444" s="165" t="s">
        <v>1179</v>
      </c>
      <c r="E444" s="165" t="s">
        <v>1181</v>
      </c>
      <c r="F444" s="199">
        <v>139.91999999999999</v>
      </c>
      <c r="G444" s="125"/>
      <c r="H444" s="362"/>
    </row>
    <row r="445" spans="1:8" s="108" customFormat="1" ht="20.100000000000001" customHeight="1">
      <c r="A445" s="188">
        <v>11500</v>
      </c>
      <c r="B445" s="164" t="s">
        <v>1183</v>
      </c>
      <c r="C445" s="165" t="s">
        <v>491</v>
      </c>
      <c r="D445" s="165" t="s">
        <v>1179</v>
      </c>
      <c r="E445" s="165" t="s">
        <v>1181</v>
      </c>
      <c r="F445" s="199">
        <v>139.91999999999999</v>
      </c>
      <c r="G445" s="125"/>
      <c r="H445" s="362"/>
    </row>
    <row r="446" spans="1:8" s="108" customFormat="1" ht="20.100000000000001" customHeight="1">
      <c r="A446" s="188">
        <v>11501</v>
      </c>
      <c r="B446" s="164" t="s">
        <v>1184</v>
      </c>
      <c r="C446" s="165" t="s">
        <v>491</v>
      </c>
      <c r="D446" s="165" t="s">
        <v>1179</v>
      </c>
      <c r="E446" s="165" t="s">
        <v>1181</v>
      </c>
      <c r="F446" s="199">
        <v>139.91999999999999</v>
      </c>
      <c r="G446" s="125"/>
      <c r="H446" s="362"/>
    </row>
    <row r="447" spans="1:8" s="108" customFormat="1" ht="20.100000000000001" customHeight="1">
      <c r="A447" s="188">
        <v>11498</v>
      </c>
      <c r="B447" s="164" t="s">
        <v>1185</v>
      </c>
      <c r="C447" s="165" t="s">
        <v>491</v>
      </c>
      <c r="D447" s="165" t="s">
        <v>1179</v>
      </c>
      <c r="E447" s="165" t="s">
        <v>1181</v>
      </c>
      <c r="F447" s="199">
        <v>139.91999999999999</v>
      </c>
      <c r="G447" s="125"/>
      <c r="H447" s="362"/>
    </row>
    <row r="448" spans="1:8" s="108" customFormat="1" ht="27" customHeight="1">
      <c r="A448" s="188" t="s">
        <v>1186</v>
      </c>
      <c r="B448" s="164" t="s">
        <v>1187</v>
      </c>
      <c r="C448" s="165" t="s">
        <v>718</v>
      </c>
      <c r="D448" s="165" t="s">
        <v>1188</v>
      </c>
      <c r="E448" s="165" t="s">
        <v>1189</v>
      </c>
      <c r="F448" s="199">
        <v>141.24</v>
      </c>
      <c r="G448" s="125"/>
      <c r="H448" s="362"/>
    </row>
    <row r="449" spans="1:8" s="108" customFormat="1" ht="20.100000000000001" customHeight="1">
      <c r="A449" s="188"/>
      <c r="B449" s="164" t="s">
        <v>1190</v>
      </c>
      <c r="C449" s="165" t="s">
        <v>1191</v>
      </c>
      <c r="D449" s="165" t="s">
        <v>1188</v>
      </c>
      <c r="E449" s="165">
        <v>500</v>
      </c>
      <c r="F449" s="199">
        <v>699.6</v>
      </c>
      <c r="G449" s="125"/>
      <c r="H449" s="362"/>
    </row>
    <row r="450" spans="1:8" s="108" customFormat="1" ht="20.100000000000001" customHeight="1">
      <c r="A450" s="190" t="s">
        <v>1192</v>
      </c>
      <c r="B450" s="191" t="s">
        <v>1193</v>
      </c>
      <c r="C450" s="165" t="s">
        <v>718</v>
      </c>
      <c r="D450" s="165" t="s">
        <v>1194</v>
      </c>
      <c r="E450" s="192" t="s">
        <v>1195</v>
      </c>
      <c r="F450" s="201">
        <v>270.59999999999997</v>
      </c>
      <c r="G450" s="125"/>
      <c r="H450" s="362"/>
    </row>
    <row r="451" spans="1:8" s="108" customFormat="1" ht="20.100000000000001" customHeight="1">
      <c r="A451" s="225" t="s">
        <v>1196</v>
      </c>
      <c r="B451" s="226" t="s">
        <v>1197</v>
      </c>
      <c r="C451" s="192" t="s">
        <v>554</v>
      </c>
      <c r="D451" s="165" t="s">
        <v>1194</v>
      </c>
      <c r="E451" s="200" t="s">
        <v>521</v>
      </c>
      <c r="F451" s="227">
        <v>135.95999999999998</v>
      </c>
      <c r="G451" s="125"/>
      <c r="H451" s="362"/>
    </row>
    <row r="452" spans="1:8" s="108" customFormat="1" ht="20.100000000000001" customHeight="1">
      <c r="A452" s="228">
        <v>10367</v>
      </c>
      <c r="B452" s="229" t="s">
        <v>1198</v>
      </c>
      <c r="C452" s="230" t="s">
        <v>491</v>
      </c>
      <c r="D452" s="165" t="s">
        <v>1199</v>
      </c>
      <c r="E452" s="230" t="s">
        <v>1200</v>
      </c>
      <c r="F452" s="231">
        <v>174.23999999999998</v>
      </c>
      <c r="G452" s="125"/>
      <c r="H452" s="362"/>
    </row>
    <row r="453" spans="1:8" s="108" customFormat="1" ht="20.100000000000001" customHeight="1">
      <c r="A453" s="188">
        <v>11518</v>
      </c>
      <c r="B453" s="164" t="s">
        <v>1201</v>
      </c>
      <c r="C453" s="165" t="s">
        <v>491</v>
      </c>
      <c r="D453" s="165" t="s">
        <v>1199</v>
      </c>
      <c r="E453" s="165" t="s">
        <v>1202</v>
      </c>
      <c r="F453" s="199">
        <v>174.23999999999998</v>
      </c>
      <c r="G453" s="125"/>
      <c r="H453" s="362"/>
    </row>
    <row r="454" spans="1:8" s="108" customFormat="1" ht="20.100000000000001" customHeight="1">
      <c r="A454" s="188">
        <v>11099</v>
      </c>
      <c r="B454" s="164" t="s">
        <v>1203</v>
      </c>
      <c r="C454" s="165" t="s">
        <v>491</v>
      </c>
      <c r="D454" s="165" t="s">
        <v>1199</v>
      </c>
      <c r="E454" s="165" t="s">
        <v>1075</v>
      </c>
      <c r="F454" s="199">
        <v>174.23999999999998</v>
      </c>
      <c r="G454" s="125"/>
      <c r="H454" s="362"/>
    </row>
    <row r="455" spans="1:8" s="108" customFormat="1" ht="20.100000000000001" customHeight="1">
      <c r="A455" s="188" t="s">
        <v>1204</v>
      </c>
      <c r="B455" s="164" t="s">
        <v>1205</v>
      </c>
      <c r="C455" s="165" t="s">
        <v>588</v>
      </c>
      <c r="D455" s="165"/>
      <c r="E455" s="165" t="s">
        <v>1206</v>
      </c>
      <c r="F455" s="199">
        <v>89.759999999999991</v>
      </c>
      <c r="G455" s="125"/>
      <c r="H455" s="362"/>
    </row>
    <row r="456" spans="1:8" s="108" customFormat="1" ht="20.100000000000001" customHeight="1">
      <c r="A456" s="188" t="s">
        <v>1207</v>
      </c>
      <c r="B456" s="164" t="s">
        <v>1208</v>
      </c>
      <c r="C456" s="165" t="s">
        <v>588</v>
      </c>
      <c r="D456" s="165"/>
      <c r="E456" s="165" t="s">
        <v>1206</v>
      </c>
      <c r="F456" s="199">
        <v>153.11999999999998</v>
      </c>
      <c r="G456" s="125"/>
      <c r="H456" s="362"/>
    </row>
    <row r="457" spans="1:8" s="108" customFormat="1" ht="20.100000000000001" customHeight="1">
      <c r="A457" s="188" t="s">
        <v>1209</v>
      </c>
      <c r="B457" s="164" t="s">
        <v>1210</v>
      </c>
      <c r="C457" s="165" t="s">
        <v>588</v>
      </c>
      <c r="D457" s="165"/>
      <c r="E457" s="165" t="s">
        <v>1206</v>
      </c>
      <c r="F457" s="199">
        <v>55.440000000000005</v>
      </c>
      <c r="G457" s="125"/>
      <c r="H457" s="362"/>
    </row>
    <row r="458" spans="1:8" s="108" customFormat="1" ht="20.100000000000001" customHeight="1">
      <c r="A458" s="219"/>
      <c r="B458" s="220" t="s">
        <v>1211</v>
      </c>
      <c r="C458" s="221"/>
      <c r="D458" s="221"/>
      <c r="E458" s="221"/>
      <c r="F458" s="222" t="s">
        <v>1092</v>
      </c>
      <c r="G458" s="125"/>
      <c r="H458" s="362"/>
    </row>
    <row r="459" spans="1:8" s="108" customFormat="1" ht="20.100000000000001" customHeight="1">
      <c r="A459" s="188">
        <v>78818859</v>
      </c>
      <c r="B459" s="164" t="s">
        <v>1212</v>
      </c>
      <c r="C459" s="165" t="s">
        <v>1213</v>
      </c>
      <c r="D459" s="165"/>
      <c r="E459" s="165" t="s">
        <v>1214</v>
      </c>
      <c r="F459" s="165">
        <v>220.43999999999997</v>
      </c>
      <c r="G459" s="125"/>
      <c r="H459" s="362"/>
    </row>
    <row r="460" spans="1:8" s="108" customFormat="1" ht="20.100000000000001" customHeight="1">
      <c r="A460" s="188">
        <v>78818861</v>
      </c>
      <c r="B460" s="164" t="s">
        <v>1215</v>
      </c>
      <c r="C460" s="165" t="s">
        <v>1213</v>
      </c>
      <c r="D460" s="165"/>
      <c r="E460" s="165" t="s">
        <v>1214</v>
      </c>
      <c r="F460" s="165">
        <v>220.43999999999997</v>
      </c>
      <c r="G460" s="125"/>
      <c r="H460" s="362"/>
    </row>
    <row r="461" spans="1:8" s="108" customFormat="1" ht="20.100000000000001" customHeight="1">
      <c r="A461" s="188">
        <v>78818860</v>
      </c>
      <c r="B461" s="164" t="s">
        <v>1216</v>
      </c>
      <c r="C461" s="165" t="s">
        <v>1213</v>
      </c>
      <c r="D461" s="165"/>
      <c r="E461" s="165" t="s">
        <v>1214</v>
      </c>
      <c r="F461" s="165">
        <v>220.43999999999997</v>
      </c>
      <c r="G461" s="125"/>
      <c r="H461" s="362"/>
    </row>
    <row r="462" spans="1:8" s="108" customFormat="1" ht="20.100000000000001" customHeight="1">
      <c r="A462" s="159"/>
      <c r="B462" s="397" t="s">
        <v>1217</v>
      </c>
      <c r="C462" s="398"/>
      <c r="D462" s="398"/>
      <c r="E462" s="398"/>
      <c r="F462" s="113" t="s">
        <v>489</v>
      </c>
      <c r="G462" s="203"/>
      <c r="H462" s="362"/>
    </row>
    <row r="463" spans="1:8" s="108" customFormat="1" ht="20.100000000000001" customHeight="1">
      <c r="A463" s="126">
        <v>127073</v>
      </c>
      <c r="B463" s="127" t="s">
        <v>1218</v>
      </c>
      <c r="C463" s="147" t="s">
        <v>1219</v>
      </c>
      <c r="D463" s="147" t="s">
        <v>1220</v>
      </c>
      <c r="E463" s="147">
        <v>1</v>
      </c>
      <c r="F463" s="119">
        <v>91.08</v>
      </c>
      <c r="G463" s="119"/>
      <c r="H463" s="362"/>
    </row>
    <row r="464" spans="1:8" s="108" customFormat="1" ht="20.100000000000001" customHeight="1">
      <c r="A464" s="148">
        <v>62538</v>
      </c>
      <c r="B464" s="131" t="s">
        <v>1221</v>
      </c>
      <c r="C464" s="149" t="s">
        <v>1219</v>
      </c>
      <c r="D464" s="149" t="s">
        <v>1220</v>
      </c>
      <c r="E464" s="149">
        <v>1</v>
      </c>
      <c r="F464" s="120">
        <v>91.08</v>
      </c>
      <c r="G464" s="120"/>
      <c r="H464" s="362"/>
    </row>
    <row r="465" spans="1:8" s="108" customFormat="1" ht="20.100000000000001" customHeight="1">
      <c r="A465" s="148">
        <v>62540</v>
      </c>
      <c r="B465" s="131" t="s">
        <v>1222</v>
      </c>
      <c r="C465" s="149" t="s">
        <v>1219</v>
      </c>
      <c r="D465" s="149" t="s">
        <v>1220</v>
      </c>
      <c r="E465" s="149">
        <v>1</v>
      </c>
      <c r="F465" s="120">
        <v>91.08</v>
      </c>
      <c r="G465" s="120"/>
      <c r="H465" s="362"/>
    </row>
    <row r="466" spans="1:8" s="108" customFormat="1" ht="20.100000000000001" customHeight="1">
      <c r="A466" s="148">
        <v>127065</v>
      </c>
      <c r="B466" s="131" t="s">
        <v>1223</v>
      </c>
      <c r="C466" s="149" t="s">
        <v>1219</v>
      </c>
      <c r="D466" s="149" t="s">
        <v>1220</v>
      </c>
      <c r="E466" s="149">
        <v>1</v>
      </c>
      <c r="F466" s="120">
        <v>91.08</v>
      </c>
      <c r="G466" s="120"/>
      <c r="H466" s="362"/>
    </row>
    <row r="467" spans="1:8" s="108" customFormat="1" ht="20.100000000000001" customHeight="1">
      <c r="A467" s="148">
        <v>127062</v>
      </c>
      <c r="B467" s="131" t="s">
        <v>1224</v>
      </c>
      <c r="C467" s="149" t="s">
        <v>1219</v>
      </c>
      <c r="D467" s="149" t="s">
        <v>1220</v>
      </c>
      <c r="E467" s="149">
        <v>1</v>
      </c>
      <c r="F467" s="120">
        <v>91.08</v>
      </c>
      <c r="G467" s="120"/>
      <c r="H467" s="362"/>
    </row>
    <row r="468" spans="1:8" s="108" customFormat="1" ht="20.100000000000001" customHeight="1">
      <c r="A468" s="148" t="s">
        <v>1225</v>
      </c>
      <c r="B468" s="232" t="s">
        <v>1226</v>
      </c>
      <c r="C468" s="149" t="s">
        <v>588</v>
      </c>
      <c r="D468" s="149" t="s">
        <v>1047</v>
      </c>
      <c r="E468" s="149">
        <v>100</v>
      </c>
      <c r="F468" s="233">
        <v>138.6</v>
      </c>
      <c r="G468" s="233"/>
      <c r="H468" s="362"/>
    </row>
    <row r="469" spans="1:8" s="108" customFormat="1" ht="20.100000000000001" customHeight="1">
      <c r="A469" s="148" t="s">
        <v>643</v>
      </c>
      <c r="B469" s="131" t="s">
        <v>1227</v>
      </c>
      <c r="C469" s="149" t="s">
        <v>588</v>
      </c>
      <c r="D469" s="149"/>
      <c r="E469" s="149">
        <v>1</v>
      </c>
      <c r="F469" s="120">
        <v>22.439999999999998</v>
      </c>
      <c r="G469" s="120"/>
      <c r="H469" s="362"/>
    </row>
    <row r="470" spans="1:8" s="108" customFormat="1" ht="20.100000000000001" customHeight="1">
      <c r="A470" s="150" t="s">
        <v>1228</v>
      </c>
      <c r="B470" s="135" t="s">
        <v>1229</v>
      </c>
      <c r="C470" s="151" t="s">
        <v>588</v>
      </c>
      <c r="D470" s="151"/>
      <c r="E470" s="151">
        <v>1</v>
      </c>
      <c r="F470" s="125">
        <v>26.4</v>
      </c>
      <c r="G470" s="125"/>
      <c r="H470" s="362"/>
    </row>
    <row r="471" spans="1:8" s="108" customFormat="1" ht="20.100000000000001" customHeight="1">
      <c r="A471" s="159"/>
      <c r="B471" s="397" t="s">
        <v>1230</v>
      </c>
      <c r="C471" s="398"/>
      <c r="D471" s="398"/>
      <c r="E471" s="398"/>
      <c r="F471" s="113" t="s">
        <v>489</v>
      </c>
      <c r="G471" s="203"/>
      <c r="H471" s="362"/>
    </row>
    <row r="472" spans="1:8" s="108" customFormat="1" ht="20.100000000000001" customHeight="1">
      <c r="A472" s="134" t="s">
        <v>1231</v>
      </c>
      <c r="B472" s="234" t="s">
        <v>1232</v>
      </c>
      <c r="C472" s="212" t="s">
        <v>718</v>
      </c>
      <c r="D472" s="147" t="s">
        <v>750</v>
      </c>
      <c r="E472" s="212" t="s">
        <v>555</v>
      </c>
      <c r="F472" s="235">
        <v>115</v>
      </c>
      <c r="G472" s="235"/>
      <c r="H472" s="362"/>
    </row>
    <row r="473" spans="1:8" s="108" customFormat="1" ht="20.100000000000001" customHeight="1">
      <c r="A473" s="236"/>
      <c r="B473" s="237" t="s">
        <v>1233</v>
      </c>
      <c r="C473" s="427"/>
      <c r="D473" s="427"/>
      <c r="E473" s="427"/>
      <c r="F473" s="427"/>
      <c r="G473" s="233"/>
      <c r="H473" s="362"/>
    </row>
    <row r="474" spans="1:8" s="108" customFormat="1" ht="20.100000000000001" customHeight="1">
      <c r="A474" s="150">
        <v>7729</v>
      </c>
      <c r="B474" s="131" t="s">
        <v>1234</v>
      </c>
      <c r="C474" s="149" t="s">
        <v>1235</v>
      </c>
      <c r="D474" s="147" t="s">
        <v>750</v>
      </c>
      <c r="E474" s="149" t="s">
        <v>980</v>
      </c>
      <c r="F474" s="125">
        <v>218.845</v>
      </c>
      <c r="G474" s="120"/>
      <c r="H474" s="362"/>
    </row>
    <row r="475" spans="1:8" s="108" customFormat="1" ht="20.100000000000001" customHeight="1">
      <c r="A475" s="150">
        <v>7732</v>
      </c>
      <c r="B475" s="131" t="s">
        <v>1236</v>
      </c>
      <c r="C475" s="149" t="s">
        <v>1235</v>
      </c>
      <c r="D475" s="147" t="s">
        <v>750</v>
      </c>
      <c r="E475" s="149" t="s">
        <v>980</v>
      </c>
      <c r="F475" s="125">
        <v>246.67499999999998</v>
      </c>
      <c r="G475" s="120"/>
      <c r="H475" s="362"/>
    </row>
    <row r="476" spans="1:8" s="108" customFormat="1" ht="20.100000000000001" customHeight="1">
      <c r="A476" s="150">
        <v>8280</v>
      </c>
      <c r="B476" s="131" t="s">
        <v>1237</v>
      </c>
      <c r="C476" s="149" t="s">
        <v>1235</v>
      </c>
      <c r="D476" s="147" t="s">
        <v>750</v>
      </c>
      <c r="E476" s="149" t="s">
        <v>980</v>
      </c>
      <c r="F476" s="125">
        <v>379.49999999999994</v>
      </c>
      <c r="G476" s="120"/>
      <c r="H476" s="362"/>
    </row>
    <row r="477" spans="1:8" s="108" customFormat="1" ht="20.100000000000001" customHeight="1">
      <c r="A477" s="150">
        <v>10457</v>
      </c>
      <c r="B477" s="131" t="s">
        <v>1238</v>
      </c>
      <c r="C477" s="149" t="s">
        <v>1235</v>
      </c>
      <c r="D477" s="147" t="s">
        <v>750</v>
      </c>
      <c r="E477" s="214">
        <v>4.1666666666666664E-2</v>
      </c>
      <c r="F477" s="125">
        <v>379.49999999999994</v>
      </c>
      <c r="G477" s="120"/>
      <c r="H477" s="362"/>
    </row>
    <row r="478" spans="1:8" s="108" customFormat="1" ht="20.100000000000001" customHeight="1">
      <c r="A478" s="150">
        <v>7731</v>
      </c>
      <c r="B478" s="131" t="s">
        <v>1239</v>
      </c>
      <c r="C478" s="149" t="s">
        <v>1235</v>
      </c>
      <c r="D478" s="147" t="s">
        <v>750</v>
      </c>
      <c r="E478" s="214">
        <v>0.05</v>
      </c>
      <c r="F478" s="125">
        <v>1229.58</v>
      </c>
      <c r="G478" s="120"/>
      <c r="H478" s="362"/>
    </row>
    <row r="479" spans="1:8" s="108" customFormat="1" ht="20.100000000000001" customHeight="1">
      <c r="A479" s="150">
        <v>10454</v>
      </c>
      <c r="B479" s="131" t="s">
        <v>1240</v>
      </c>
      <c r="C479" s="149" t="s">
        <v>1235</v>
      </c>
      <c r="D479" s="147" t="s">
        <v>750</v>
      </c>
      <c r="E479" s="205">
        <v>0.2</v>
      </c>
      <c r="F479" s="125">
        <v>1275.1199999999999</v>
      </c>
      <c r="G479" s="120"/>
      <c r="H479" s="362"/>
    </row>
    <row r="480" spans="1:8" s="108" customFormat="1" ht="20.100000000000001" customHeight="1">
      <c r="A480" s="150">
        <v>10455</v>
      </c>
      <c r="B480" s="131" t="s">
        <v>1241</v>
      </c>
      <c r="C480" s="149" t="s">
        <v>1235</v>
      </c>
      <c r="D480" s="147" t="s">
        <v>750</v>
      </c>
      <c r="E480" s="205">
        <v>0.2</v>
      </c>
      <c r="F480" s="125">
        <v>1275.1199999999999</v>
      </c>
      <c r="G480" s="120"/>
      <c r="H480" s="362"/>
    </row>
    <row r="481" spans="1:8" s="108" customFormat="1" ht="20.100000000000001" customHeight="1">
      <c r="A481" s="150">
        <v>7730</v>
      </c>
      <c r="B481" s="131" t="s">
        <v>1242</v>
      </c>
      <c r="C481" s="149" t="s">
        <v>1235</v>
      </c>
      <c r="D481" s="147" t="s">
        <v>750</v>
      </c>
      <c r="E481" s="214">
        <v>0.05</v>
      </c>
      <c r="F481" s="125">
        <v>758.99999999999989</v>
      </c>
      <c r="G481" s="120"/>
      <c r="H481" s="362"/>
    </row>
    <row r="482" spans="1:8" s="108" customFormat="1" ht="20.100000000000001" customHeight="1">
      <c r="A482" s="150">
        <v>20563</v>
      </c>
      <c r="B482" s="131" t="s">
        <v>1243</v>
      </c>
      <c r="C482" s="149" t="s">
        <v>1235</v>
      </c>
      <c r="D482" s="147" t="s">
        <v>750</v>
      </c>
      <c r="E482" s="214">
        <v>0.1</v>
      </c>
      <c r="F482" s="125">
        <v>819.71999999999991</v>
      </c>
      <c r="G482" s="120"/>
      <c r="H482" s="362"/>
    </row>
    <row r="483" spans="1:8" s="108" customFormat="1" ht="20.100000000000001" customHeight="1">
      <c r="A483" s="150">
        <v>20562</v>
      </c>
      <c r="B483" s="131" t="s">
        <v>1244</v>
      </c>
      <c r="C483" s="149" t="s">
        <v>1235</v>
      </c>
      <c r="D483" s="147" t="s">
        <v>750</v>
      </c>
      <c r="E483" s="214">
        <v>0.1</v>
      </c>
      <c r="F483" s="125">
        <v>819.71999999999991</v>
      </c>
      <c r="G483" s="120"/>
      <c r="H483" s="362"/>
    </row>
    <row r="484" spans="1:8" s="108" customFormat="1" ht="20.100000000000001" customHeight="1">
      <c r="A484" s="150">
        <v>20560</v>
      </c>
      <c r="B484" s="131" t="s">
        <v>1245</v>
      </c>
      <c r="C484" s="149" t="s">
        <v>1235</v>
      </c>
      <c r="D484" s="149"/>
      <c r="E484" s="214">
        <v>3.3333333333333333E-2</v>
      </c>
      <c r="F484" s="125">
        <v>303.59999999999997</v>
      </c>
      <c r="G484" s="120"/>
      <c r="H484" s="362"/>
    </row>
    <row r="485" spans="1:8" s="108" customFormat="1" ht="20.100000000000001" customHeight="1">
      <c r="A485" s="150">
        <v>10422</v>
      </c>
      <c r="B485" s="131" t="s">
        <v>1246</v>
      </c>
      <c r="C485" s="149" t="s">
        <v>1235</v>
      </c>
      <c r="D485" s="149"/>
      <c r="E485" s="149" t="s">
        <v>980</v>
      </c>
      <c r="F485" s="125">
        <v>121.43999999999998</v>
      </c>
      <c r="G485" s="120"/>
      <c r="H485" s="362"/>
    </row>
    <row r="486" spans="1:8" s="108" customFormat="1" ht="20.100000000000001" customHeight="1">
      <c r="A486" s="150">
        <v>8551</v>
      </c>
      <c r="B486" s="131" t="s">
        <v>1247</v>
      </c>
      <c r="C486" s="149" t="s">
        <v>1235</v>
      </c>
      <c r="D486" s="149"/>
      <c r="E486" s="149" t="s">
        <v>959</v>
      </c>
      <c r="F486" s="125">
        <v>98.669999999999987</v>
      </c>
      <c r="G486" s="120"/>
      <c r="H486" s="362"/>
    </row>
    <row r="487" spans="1:8" s="108" customFormat="1" ht="20.100000000000001" customHeight="1">
      <c r="A487" s="150">
        <v>10424</v>
      </c>
      <c r="B487" s="131" t="s">
        <v>1248</v>
      </c>
      <c r="C487" s="149" t="s">
        <v>1235</v>
      </c>
      <c r="D487" s="149"/>
      <c r="E487" s="214">
        <v>0.02</v>
      </c>
      <c r="F487" s="125">
        <v>136.61999999999998</v>
      </c>
      <c r="G487" s="120"/>
      <c r="H487" s="362"/>
    </row>
    <row r="488" spans="1:8" s="108" customFormat="1" ht="20.100000000000001" customHeight="1">
      <c r="A488" s="150">
        <v>10425</v>
      </c>
      <c r="B488" s="131" t="s">
        <v>1249</v>
      </c>
      <c r="C488" s="149" t="s">
        <v>1235</v>
      </c>
      <c r="D488" s="149"/>
      <c r="E488" s="149" t="s">
        <v>1250</v>
      </c>
      <c r="F488" s="125">
        <v>121.43999999999998</v>
      </c>
      <c r="G488" s="120"/>
      <c r="H488" s="362"/>
    </row>
    <row r="489" spans="1:8" s="108" customFormat="1" ht="20.100000000000001" customHeight="1">
      <c r="A489" s="150">
        <v>10426</v>
      </c>
      <c r="B489" s="131" t="s">
        <v>1251</v>
      </c>
      <c r="C489" s="149" t="s">
        <v>1235</v>
      </c>
      <c r="D489" s="149"/>
      <c r="E489" s="214">
        <v>0.02</v>
      </c>
      <c r="F489" s="125">
        <v>129.03</v>
      </c>
      <c r="G489" s="120"/>
      <c r="H489" s="362"/>
    </row>
    <row r="490" spans="1:8" s="108" customFormat="1" ht="20.100000000000001" customHeight="1">
      <c r="A490" s="150">
        <v>9671</v>
      </c>
      <c r="B490" s="131" t="s">
        <v>1252</v>
      </c>
      <c r="C490" s="149" t="s">
        <v>1235</v>
      </c>
      <c r="D490" s="149"/>
      <c r="E490" s="149" t="s">
        <v>959</v>
      </c>
      <c r="F490" s="125">
        <v>394.67999999999995</v>
      </c>
      <c r="G490" s="120"/>
      <c r="H490" s="362"/>
    </row>
    <row r="491" spans="1:8" s="108" customFormat="1" ht="20.100000000000001" customHeight="1">
      <c r="A491" s="150">
        <v>9105</v>
      </c>
      <c r="B491" s="131" t="s">
        <v>1253</v>
      </c>
      <c r="C491" s="149" t="s">
        <v>1235</v>
      </c>
      <c r="D491" s="149"/>
      <c r="E491" s="214">
        <v>2.0833333333333332E-2</v>
      </c>
      <c r="F491" s="125">
        <v>683.09999999999991</v>
      </c>
      <c r="G491" s="120"/>
      <c r="H491" s="362"/>
    </row>
    <row r="492" spans="1:8" s="108" customFormat="1" ht="20.100000000000001" customHeight="1">
      <c r="A492" s="150">
        <v>7735</v>
      </c>
      <c r="B492" s="131" t="s">
        <v>1254</v>
      </c>
      <c r="C492" s="149" t="s">
        <v>1235</v>
      </c>
      <c r="D492" s="149"/>
      <c r="E492" s="214">
        <v>1.6666666666666666E-2</v>
      </c>
      <c r="F492" s="120">
        <v>516.12</v>
      </c>
      <c r="G492" s="120"/>
      <c r="H492" s="362"/>
    </row>
    <row r="493" spans="1:8" s="108" customFormat="1" ht="20.100000000000001" customHeight="1">
      <c r="A493" s="150">
        <v>7682</v>
      </c>
      <c r="B493" s="127" t="s">
        <v>1255</v>
      </c>
      <c r="C493" s="147" t="s">
        <v>1235</v>
      </c>
      <c r="D493" s="147"/>
      <c r="E493" s="214">
        <v>8.3333333333333329E-2</v>
      </c>
      <c r="F493" s="120">
        <v>129.03</v>
      </c>
      <c r="G493" s="119"/>
      <c r="H493" s="362"/>
    </row>
    <row r="494" spans="1:8" s="108" customFormat="1" ht="20.100000000000001" customHeight="1">
      <c r="A494" s="150">
        <v>20558</v>
      </c>
      <c r="B494" s="131" t="s">
        <v>1256</v>
      </c>
      <c r="C494" s="149" t="s">
        <v>1235</v>
      </c>
      <c r="D494" s="149"/>
      <c r="E494" s="149">
        <v>1</v>
      </c>
      <c r="F494" s="125">
        <v>1001.88</v>
      </c>
      <c r="G494" s="120"/>
      <c r="H494" s="362"/>
    </row>
    <row r="495" spans="1:8" s="108" customFormat="1" ht="20.100000000000001" customHeight="1">
      <c r="A495" s="150">
        <v>8654</v>
      </c>
      <c r="B495" s="131" t="s">
        <v>1257</v>
      </c>
      <c r="C495" s="149" t="s">
        <v>1235</v>
      </c>
      <c r="D495" s="149"/>
      <c r="E495" s="149">
        <v>1</v>
      </c>
      <c r="F495" s="125">
        <v>1001.88</v>
      </c>
      <c r="G495" s="120"/>
      <c r="H495" s="362"/>
    </row>
    <row r="496" spans="1:8" s="108" customFormat="1" ht="20.100000000000001" customHeight="1">
      <c r="A496" s="150">
        <v>20540</v>
      </c>
      <c r="B496" s="131" t="s">
        <v>1258</v>
      </c>
      <c r="C496" s="149" t="s">
        <v>1235</v>
      </c>
      <c r="D496" s="149"/>
      <c r="E496" s="149">
        <v>1</v>
      </c>
      <c r="F496" s="125">
        <v>1001.88</v>
      </c>
      <c r="G496" s="120"/>
      <c r="H496" s="362"/>
    </row>
    <row r="497" spans="1:8" s="108" customFormat="1" ht="20.100000000000001" customHeight="1">
      <c r="A497" s="150">
        <v>20520</v>
      </c>
      <c r="B497" s="131" t="s">
        <v>1259</v>
      </c>
      <c r="C497" s="149" t="s">
        <v>1235</v>
      </c>
      <c r="D497" s="149"/>
      <c r="E497" s="149">
        <v>1</v>
      </c>
      <c r="F497" s="125">
        <v>1001.88</v>
      </c>
      <c r="G497" s="120"/>
      <c r="H497" s="362"/>
    </row>
    <row r="498" spans="1:8" s="108" customFormat="1" ht="20.100000000000001" customHeight="1">
      <c r="A498" s="150">
        <v>20518</v>
      </c>
      <c r="B498" s="131" t="s">
        <v>1260</v>
      </c>
      <c r="C498" s="149" t="s">
        <v>1235</v>
      </c>
      <c r="D498" s="149"/>
      <c r="E498" s="149">
        <v>1</v>
      </c>
      <c r="F498" s="125">
        <v>1001.88</v>
      </c>
      <c r="G498" s="120"/>
      <c r="H498" s="362"/>
    </row>
    <row r="499" spans="1:8" s="108" customFormat="1" ht="20.100000000000001" customHeight="1">
      <c r="A499" s="150">
        <v>8303</v>
      </c>
      <c r="B499" s="135" t="s">
        <v>1261</v>
      </c>
      <c r="C499" s="151" t="s">
        <v>1235</v>
      </c>
      <c r="D499" s="151"/>
      <c r="E499" s="238">
        <v>2.0833333333333332E-2</v>
      </c>
      <c r="F499" s="125">
        <v>4554</v>
      </c>
      <c r="G499" s="125"/>
      <c r="H499" s="362"/>
    </row>
    <row r="500" spans="1:8" s="108" customFormat="1" ht="18" customHeight="1">
      <c r="A500" s="428" t="s">
        <v>1262</v>
      </c>
      <c r="B500" s="429"/>
      <c r="C500" s="159"/>
      <c r="D500" s="159"/>
      <c r="E500" s="159"/>
      <c r="F500" s="113" t="s">
        <v>1092</v>
      </c>
      <c r="G500" s="159"/>
      <c r="H500" s="362"/>
    </row>
    <row r="501" spans="1:8" s="108" customFormat="1" ht="24.95" customHeight="1">
      <c r="A501" s="239" t="s">
        <v>483</v>
      </c>
      <c r="B501" s="240" t="s">
        <v>182</v>
      </c>
      <c r="C501" s="240" t="s">
        <v>484</v>
      </c>
      <c r="D501" s="240" t="s">
        <v>1263</v>
      </c>
      <c r="E501" s="240" t="s">
        <v>1264</v>
      </c>
      <c r="F501" s="240" t="s">
        <v>1265</v>
      </c>
      <c r="G501" s="130"/>
      <c r="H501" s="362"/>
    </row>
    <row r="502" spans="1:8" s="108" customFormat="1" ht="18" customHeight="1">
      <c r="A502" s="121" t="s">
        <v>1266</v>
      </c>
      <c r="B502" s="241" t="s">
        <v>1267</v>
      </c>
      <c r="C502" s="117" t="s">
        <v>1268</v>
      </c>
      <c r="D502" s="117" t="s">
        <v>1269</v>
      </c>
      <c r="E502" s="242">
        <v>20</v>
      </c>
      <c r="F502" s="243">
        <v>244.2</v>
      </c>
      <c r="G502" s="133"/>
      <c r="H502" s="362"/>
    </row>
    <row r="503" spans="1:8" s="108" customFormat="1" ht="18" customHeight="1">
      <c r="A503" s="244" t="s">
        <v>1270</v>
      </c>
      <c r="B503" s="241" t="s">
        <v>1271</v>
      </c>
      <c r="C503" s="117" t="s">
        <v>1268</v>
      </c>
      <c r="D503" s="117" t="s">
        <v>1269</v>
      </c>
      <c r="E503" s="242">
        <v>20</v>
      </c>
      <c r="F503" s="243">
        <v>244.2</v>
      </c>
      <c r="G503" s="133"/>
      <c r="H503" s="362"/>
    </row>
    <row r="504" spans="1:8" s="108" customFormat="1" ht="18" customHeight="1">
      <c r="A504" s="244" t="s">
        <v>1272</v>
      </c>
      <c r="B504" s="241" t="s">
        <v>1273</v>
      </c>
      <c r="C504" s="117" t="s">
        <v>1268</v>
      </c>
      <c r="D504" s="117" t="s">
        <v>1269</v>
      </c>
      <c r="E504" s="242">
        <v>20</v>
      </c>
      <c r="F504" s="243">
        <v>244.2</v>
      </c>
      <c r="G504" s="133"/>
      <c r="H504" s="362"/>
    </row>
    <row r="505" spans="1:8" s="108" customFormat="1" ht="18" customHeight="1">
      <c r="A505" s="244" t="s">
        <v>1274</v>
      </c>
      <c r="B505" s="241" t="s">
        <v>1275</v>
      </c>
      <c r="C505" s="117" t="s">
        <v>1268</v>
      </c>
      <c r="D505" s="117" t="s">
        <v>1269</v>
      </c>
      <c r="E505" s="242">
        <v>20</v>
      </c>
      <c r="F505" s="243">
        <v>244.2</v>
      </c>
      <c r="G505" s="133"/>
      <c r="H505" s="362"/>
    </row>
    <row r="506" spans="1:8" s="108" customFormat="1" ht="15.95" customHeight="1">
      <c r="A506" s="244" t="s">
        <v>1276</v>
      </c>
      <c r="B506" s="241" t="s">
        <v>1277</v>
      </c>
      <c r="C506" s="117" t="s">
        <v>1268</v>
      </c>
      <c r="D506" s="117" t="s">
        <v>1269</v>
      </c>
      <c r="E506" s="242">
        <v>20</v>
      </c>
      <c r="F506" s="243">
        <v>244.2</v>
      </c>
      <c r="G506" s="133"/>
      <c r="H506" s="362"/>
    </row>
    <row r="507" spans="1:8" s="108" customFormat="1" ht="18" customHeight="1">
      <c r="A507" s="244" t="s">
        <v>1278</v>
      </c>
      <c r="B507" s="241" t="s">
        <v>1279</v>
      </c>
      <c r="C507" s="117" t="s">
        <v>1268</v>
      </c>
      <c r="D507" s="117" t="s">
        <v>1269</v>
      </c>
      <c r="E507" s="242">
        <v>20</v>
      </c>
      <c r="F507" s="243">
        <v>244.2</v>
      </c>
      <c r="G507" s="133"/>
      <c r="H507" s="362"/>
    </row>
    <row r="508" spans="1:8" s="108" customFormat="1" ht="18" customHeight="1">
      <c r="A508" s="244" t="s">
        <v>1280</v>
      </c>
      <c r="B508" s="241" t="s">
        <v>1281</v>
      </c>
      <c r="C508" s="117" t="s">
        <v>1268</v>
      </c>
      <c r="D508" s="117" t="s">
        <v>1269</v>
      </c>
      <c r="E508" s="242">
        <v>20</v>
      </c>
      <c r="F508" s="243">
        <v>244.2</v>
      </c>
      <c r="G508" s="133"/>
      <c r="H508" s="362"/>
    </row>
    <row r="509" spans="1:8" s="108" customFormat="1" ht="18" customHeight="1">
      <c r="A509" s="244" t="s">
        <v>1282</v>
      </c>
      <c r="B509" s="241" t="s">
        <v>1283</v>
      </c>
      <c r="C509" s="117" t="s">
        <v>1268</v>
      </c>
      <c r="D509" s="117" t="s">
        <v>1269</v>
      </c>
      <c r="E509" s="242">
        <v>20</v>
      </c>
      <c r="F509" s="243">
        <v>244.2</v>
      </c>
      <c r="G509" s="133"/>
      <c r="H509" s="362"/>
    </row>
    <row r="510" spans="1:8" s="108" customFormat="1" ht="18" customHeight="1">
      <c r="A510" s="244" t="s">
        <v>1284</v>
      </c>
      <c r="B510" s="241" t="s">
        <v>1285</v>
      </c>
      <c r="C510" s="117" t="s">
        <v>1268</v>
      </c>
      <c r="D510" s="117" t="s">
        <v>1269</v>
      </c>
      <c r="E510" s="242">
        <v>20</v>
      </c>
      <c r="F510" s="243">
        <v>277.2</v>
      </c>
      <c r="G510" s="133"/>
      <c r="H510" s="362"/>
    </row>
    <row r="511" spans="1:8" s="108" customFormat="1" ht="18" customHeight="1">
      <c r="A511" s="244" t="s">
        <v>1286</v>
      </c>
      <c r="B511" s="241" t="s">
        <v>1287</v>
      </c>
      <c r="C511" s="117" t="s">
        <v>1268</v>
      </c>
      <c r="D511" s="117" t="s">
        <v>1269</v>
      </c>
      <c r="E511" s="242">
        <v>20</v>
      </c>
      <c r="F511" s="243">
        <v>277.2</v>
      </c>
      <c r="G511" s="133"/>
      <c r="H511" s="362"/>
    </row>
    <row r="512" spans="1:8" s="108" customFormat="1" ht="18" customHeight="1">
      <c r="A512" s="244" t="s">
        <v>1288</v>
      </c>
      <c r="B512" s="241" t="s">
        <v>1289</v>
      </c>
      <c r="C512" s="117" t="s">
        <v>1268</v>
      </c>
      <c r="D512" s="117" t="s">
        <v>1269</v>
      </c>
      <c r="E512" s="242">
        <v>20</v>
      </c>
      <c r="F512" s="243">
        <v>277.2</v>
      </c>
      <c r="G512" s="133"/>
      <c r="H512" s="362"/>
    </row>
    <row r="513" spans="1:8" s="108" customFormat="1" ht="18" customHeight="1">
      <c r="A513" s="244" t="s">
        <v>1290</v>
      </c>
      <c r="B513" s="241" t="s">
        <v>1291</v>
      </c>
      <c r="C513" s="117" t="s">
        <v>1268</v>
      </c>
      <c r="D513" s="117" t="s">
        <v>1269</v>
      </c>
      <c r="E513" s="242">
        <v>20</v>
      </c>
      <c r="F513" s="243">
        <v>277.2</v>
      </c>
      <c r="G513" s="133"/>
      <c r="H513" s="362"/>
    </row>
    <row r="514" spans="1:8" s="108" customFormat="1" ht="18" customHeight="1">
      <c r="A514" s="244" t="s">
        <v>1292</v>
      </c>
      <c r="B514" s="241" t="s">
        <v>1293</v>
      </c>
      <c r="C514" s="117" t="s">
        <v>1268</v>
      </c>
      <c r="D514" s="117" t="s">
        <v>1269</v>
      </c>
      <c r="E514" s="242">
        <v>20</v>
      </c>
      <c r="F514" s="243">
        <v>277.2</v>
      </c>
      <c r="G514" s="133"/>
      <c r="H514" s="362"/>
    </row>
    <row r="515" spans="1:8" s="108" customFormat="1" ht="18" customHeight="1">
      <c r="A515" s="244" t="s">
        <v>1294</v>
      </c>
      <c r="B515" s="241" t="s">
        <v>1295</v>
      </c>
      <c r="C515" s="117" t="s">
        <v>1268</v>
      </c>
      <c r="D515" s="117" t="s">
        <v>1269</v>
      </c>
      <c r="E515" s="242">
        <v>20</v>
      </c>
      <c r="F515" s="243">
        <v>277.2</v>
      </c>
      <c r="G515" s="133"/>
      <c r="H515" s="362"/>
    </row>
    <row r="516" spans="1:8" s="108" customFormat="1" ht="18" customHeight="1">
      <c r="A516" s="244" t="s">
        <v>1296</v>
      </c>
      <c r="B516" s="241" t="s">
        <v>1297</v>
      </c>
      <c r="C516" s="117" t="s">
        <v>1268</v>
      </c>
      <c r="D516" s="117" t="s">
        <v>1269</v>
      </c>
      <c r="E516" s="242">
        <v>20</v>
      </c>
      <c r="F516" s="243">
        <v>277.2</v>
      </c>
      <c r="G516" s="133"/>
      <c r="H516" s="362"/>
    </row>
    <row r="517" spans="1:8" s="108" customFormat="1" ht="18" customHeight="1">
      <c r="A517" s="244" t="s">
        <v>1298</v>
      </c>
      <c r="B517" s="241" t="s">
        <v>1299</v>
      </c>
      <c r="C517" s="117" t="s">
        <v>1268</v>
      </c>
      <c r="D517" s="117" t="s">
        <v>1269</v>
      </c>
      <c r="E517" s="242">
        <v>20</v>
      </c>
      <c r="F517" s="243">
        <v>277.2</v>
      </c>
      <c r="G517" s="133"/>
      <c r="H517" s="362"/>
    </row>
    <row r="518" spans="1:8" s="108" customFormat="1" ht="18" customHeight="1">
      <c r="A518" s="244" t="s">
        <v>1300</v>
      </c>
      <c r="B518" s="241" t="s">
        <v>1301</v>
      </c>
      <c r="C518" s="117" t="s">
        <v>1268</v>
      </c>
      <c r="D518" s="117" t="s">
        <v>1269</v>
      </c>
      <c r="E518" s="242">
        <v>20</v>
      </c>
      <c r="F518" s="243">
        <v>277.2</v>
      </c>
      <c r="G518" s="133"/>
      <c r="H518" s="362"/>
    </row>
    <row r="519" spans="1:8" s="108" customFormat="1" ht="18" customHeight="1">
      <c r="A519" s="244" t="s">
        <v>1302</v>
      </c>
      <c r="B519" s="241" t="s">
        <v>1303</v>
      </c>
      <c r="C519" s="117" t="s">
        <v>1268</v>
      </c>
      <c r="D519" s="117" t="s">
        <v>1269</v>
      </c>
      <c r="E519" s="242">
        <v>20</v>
      </c>
      <c r="F519" s="243">
        <v>277.2</v>
      </c>
      <c r="G519" s="133"/>
      <c r="H519" s="362"/>
    </row>
    <row r="520" spans="1:8" s="108" customFormat="1" ht="18" customHeight="1">
      <c r="A520" s="244" t="s">
        <v>1304</v>
      </c>
      <c r="B520" s="241" t="s">
        <v>1305</v>
      </c>
      <c r="C520" s="117" t="s">
        <v>1268</v>
      </c>
      <c r="D520" s="117" t="s">
        <v>1269</v>
      </c>
      <c r="E520" s="242">
        <v>20</v>
      </c>
      <c r="F520" s="243">
        <v>277.2</v>
      </c>
      <c r="G520" s="133"/>
      <c r="H520" s="362"/>
    </row>
    <row r="521" spans="1:8" s="108" customFormat="1" ht="18" customHeight="1">
      <c r="A521" s="244" t="s">
        <v>1306</v>
      </c>
      <c r="B521" s="241" t="s">
        <v>1307</v>
      </c>
      <c r="C521" s="117" t="s">
        <v>1268</v>
      </c>
      <c r="D521" s="117" t="s">
        <v>1269</v>
      </c>
      <c r="E521" s="242">
        <v>20</v>
      </c>
      <c r="F521" s="243">
        <v>277.2</v>
      </c>
      <c r="G521" s="133"/>
      <c r="H521" s="362"/>
    </row>
    <row r="522" spans="1:8" s="108" customFormat="1" ht="18" customHeight="1">
      <c r="A522" s="185" t="s">
        <v>1308</v>
      </c>
      <c r="B522" s="241" t="s">
        <v>1309</v>
      </c>
      <c r="C522" s="117" t="s">
        <v>1268</v>
      </c>
      <c r="D522" s="117" t="s">
        <v>1269</v>
      </c>
      <c r="E522" s="242">
        <v>1</v>
      </c>
      <c r="F522" s="243">
        <v>1657.9199999999998</v>
      </c>
      <c r="G522" s="133"/>
      <c r="H522" s="362"/>
    </row>
    <row r="523" spans="1:8" s="108" customFormat="1" ht="18" customHeight="1">
      <c r="A523" s="244" t="s">
        <v>1310</v>
      </c>
      <c r="B523" s="241" t="s">
        <v>1311</v>
      </c>
      <c r="C523" s="117" t="s">
        <v>1268</v>
      </c>
      <c r="D523" s="117" t="s">
        <v>1269</v>
      </c>
      <c r="E523" s="242">
        <v>1</v>
      </c>
      <c r="F523" s="243">
        <v>1657.9199999999998</v>
      </c>
      <c r="G523" s="133"/>
      <c r="H523" s="362"/>
    </row>
    <row r="524" spans="1:8" s="108" customFormat="1" ht="18" customHeight="1">
      <c r="A524" s="244" t="s">
        <v>1312</v>
      </c>
      <c r="B524" s="241" t="s">
        <v>1313</v>
      </c>
      <c r="C524" s="117" t="s">
        <v>1268</v>
      </c>
      <c r="D524" s="117" t="s">
        <v>1269</v>
      </c>
      <c r="E524" s="242">
        <v>1</v>
      </c>
      <c r="F524" s="243">
        <v>1657.9199999999998</v>
      </c>
      <c r="G524" s="133"/>
      <c r="H524" s="362"/>
    </row>
    <row r="525" spans="1:8" s="108" customFormat="1" ht="18" customHeight="1">
      <c r="A525" s="244" t="s">
        <v>1314</v>
      </c>
      <c r="B525" s="241" t="s">
        <v>1315</v>
      </c>
      <c r="C525" s="117" t="s">
        <v>1268</v>
      </c>
      <c r="D525" s="117" t="s">
        <v>1269</v>
      </c>
      <c r="E525" s="242">
        <v>1</v>
      </c>
      <c r="F525" s="243">
        <v>1657.9199999999998</v>
      </c>
      <c r="G525" s="133"/>
      <c r="H525" s="362"/>
    </row>
    <row r="526" spans="1:8" s="108" customFormat="1" ht="18" customHeight="1">
      <c r="A526" s="244" t="s">
        <v>1276</v>
      </c>
      <c r="B526" s="241" t="s">
        <v>1316</v>
      </c>
      <c r="C526" s="117" t="s">
        <v>1268</v>
      </c>
      <c r="D526" s="117" t="s">
        <v>1269</v>
      </c>
      <c r="E526" s="242">
        <v>1</v>
      </c>
      <c r="F526" s="243">
        <v>1657.9199999999998</v>
      </c>
      <c r="G526" s="133"/>
      <c r="H526" s="362"/>
    </row>
    <row r="527" spans="1:8" s="108" customFormat="1" ht="18" customHeight="1">
      <c r="A527" s="244" t="s">
        <v>1317</v>
      </c>
      <c r="B527" s="241" t="s">
        <v>1318</v>
      </c>
      <c r="C527" s="117" t="s">
        <v>1268</v>
      </c>
      <c r="D527" s="117" t="s">
        <v>1269</v>
      </c>
      <c r="E527" s="242">
        <v>1</v>
      </c>
      <c r="F527" s="243">
        <v>1657.9199999999998</v>
      </c>
      <c r="G527" s="133"/>
      <c r="H527" s="362"/>
    </row>
    <row r="528" spans="1:8" s="108" customFormat="1" ht="18" customHeight="1">
      <c r="A528" s="244" t="s">
        <v>1319</v>
      </c>
      <c r="B528" s="241" t="s">
        <v>1320</v>
      </c>
      <c r="C528" s="117" t="s">
        <v>1268</v>
      </c>
      <c r="D528" s="117" t="s">
        <v>1269</v>
      </c>
      <c r="E528" s="242">
        <v>1</v>
      </c>
      <c r="F528" s="243">
        <v>1657.9199999999998</v>
      </c>
      <c r="G528" s="133"/>
      <c r="H528" s="362"/>
    </row>
    <row r="529" spans="1:8" s="108" customFormat="1" ht="18" customHeight="1">
      <c r="A529" s="244" t="s">
        <v>1321</v>
      </c>
      <c r="B529" s="241" t="s">
        <v>1322</v>
      </c>
      <c r="C529" s="117" t="s">
        <v>1268</v>
      </c>
      <c r="D529" s="117" t="s">
        <v>1269</v>
      </c>
      <c r="E529" s="242">
        <v>1</v>
      </c>
      <c r="F529" s="243">
        <v>1657.9199999999998</v>
      </c>
      <c r="G529" s="133"/>
      <c r="H529" s="362"/>
    </row>
    <row r="530" spans="1:8" s="108" customFormat="1" ht="18" customHeight="1">
      <c r="A530" s="244" t="s">
        <v>1323</v>
      </c>
      <c r="B530" s="241" t="s">
        <v>1324</v>
      </c>
      <c r="C530" s="117" t="s">
        <v>1268</v>
      </c>
      <c r="D530" s="117" t="s">
        <v>1269</v>
      </c>
      <c r="E530" s="242">
        <v>1</v>
      </c>
      <c r="F530" s="243">
        <v>1657.9199999999998</v>
      </c>
      <c r="G530" s="133"/>
      <c r="H530" s="362"/>
    </row>
    <row r="531" spans="1:8" s="108" customFormat="1" ht="18" customHeight="1">
      <c r="A531" s="244" t="s">
        <v>1325</v>
      </c>
      <c r="B531" s="241" t="s">
        <v>1326</v>
      </c>
      <c r="C531" s="117" t="s">
        <v>1268</v>
      </c>
      <c r="D531" s="117" t="s">
        <v>1269</v>
      </c>
      <c r="E531" s="242">
        <v>1</v>
      </c>
      <c r="F531" s="243">
        <v>1657.9199999999998</v>
      </c>
      <c r="G531" s="133"/>
      <c r="H531" s="362"/>
    </row>
    <row r="532" spans="1:8" s="108" customFormat="1" ht="18" customHeight="1">
      <c r="A532" s="244" t="s">
        <v>1327</v>
      </c>
      <c r="B532" s="241" t="s">
        <v>1328</v>
      </c>
      <c r="C532" s="117" t="s">
        <v>1268</v>
      </c>
      <c r="D532" s="117" t="s">
        <v>1269</v>
      </c>
      <c r="E532" s="242">
        <v>1</v>
      </c>
      <c r="F532" s="243">
        <v>1657.9199999999998</v>
      </c>
      <c r="G532" s="133"/>
      <c r="H532" s="362"/>
    </row>
    <row r="533" spans="1:8" s="108" customFormat="1" ht="18" customHeight="1">
      <c r="A533" s="244" t="s">
        <v>1329</v>
      </c>
      <c r="B533" s="241" t="s">
        <v>1330</v>
      </c>
      <c r="C533" s="117" t="s">
        <v>1268</v>
      </c>
      <c r="D533" s="117" t="s">
        <v>1269</v>
      </c>
      <c r="E533" s="242">
        <v>1</v>
      </c>
      <c r="F533" s="243">
        <v>1657.9199999999998</v>
      </c>
      <c r="G533" s="133"/>
      <c r="H533" s="362"/>
    </row>
    <row r="534" spans="1:8" s="108" customFormat="1" ht="18" customHeight="1">
      <c r="A534" s="185" t="s">
        <v>1331</v>
      </c>
      <c r="B534" s="245" t="s">
        <v>1332</v>
      </c>
      <c r="C534" s="117" t="s">
        <v>1268</v>
      </c>
      <c r="D534" s="117" t="s">
        <v>1269</v>
      </c>
      <c r="E534" s="242">
        <v>1</v>
      </c>
      <c r="F534" s="243">
        <v>2164.7999999999997</v>
      </c>
      <c r="G534" s="133"/>
      <c r="H534" s="362"/>
    </row>
    <row r="535" spans="1:8" s="108" customFormat="1" ht="20.100000000000001" customHeight="1">
      <c r="A535" s="213"/>
      <c r="B535" s="397" t="s">
        <v>1333</v>
      </c>
      <c r="C535" s="398"/>
      <c r="D535" s="398"/>
      <c r="E535" s="398"/>
      <c r="F535" s="113" t="s">
        <v>489</v>
      </c>
      <c r="G535" s="140"/>
      <c r="H535" s="362"/>
    </row>
    <row r="536" spans="1:8" s="108" customFormat="1" ht="20.100000000000001" customHeight="1">
      <c r="A536" s="148">
        <v>1516209602</v>
      </c>
      <c r="B536" s="131" t="s">
        <v>1334</v>
      </c>
      <c r="C536" s="149" t="s">
        <v>1335</v>
      </c>
      <c r="D536" s="149"/>
      <c r="E536" s="149">
        <v>1</v>
      </c>
      <c r="F536" s="120">
        <v>897.6</v>
      </c>
      <c r="G536" s="120"/>
      <c r="H536" s="362"/>
    </row>
    <row r="537" spans="1:8" s="108" customFormat="1" ht="20.100000000000001" customHeight="1">
      <c r="A537" s="126">
        <v>45643</v>
      </c>
      <c r="B537" s="127" t="s">
        <v>1336</v>
      </c>
      <c r="C537" s="147" t="s">
        <v>496</v>
      </c>
      <c r="D537" s="147"/>
      <c r="E537" s="147">
        <v>1</v>
      </c>
      <c r="F537" s="119">
        <v>97.68</v>
      </c>
      <c r="G537" s="119"/>
      <c r="H537" s="362"/>
    </row>
    <row r="538" spans="1:8" s="108" customFormat="1" ht="20.100000000000001" customHeight="1">
      <c r="A538" s="148" t="s">
        <v>1337</v>
      </c>
      <c r="B538" s="131" t="s">
        <v>1338</v>
      </c>
      <c r="C538" s="149" t="s">
        <v>588</v>
      </c>
      <c r="D538" s="149"/>
      <c r="E538" s="215">
        <v>0.04</v>
      </c>
      <c r="F538" s="120">
        <v>166.32</v>
      </c>
      <c r="G538" s="120"/>
      <c r="H538" s="362"/>
    </row>
    <row r="539" spans="1:8" s="108" customFormat="1" ht="20.100000000000001" customHeight="1">
      <c r="A539" s="150" t="s">
        <v>1339</v>
      </c>
      <c r="B539" s="135" t="s">
        <v>1340</v>
      </c>
      <c r="C539" s="151" t="s">
        <v>588</v>
      </c>
      <c r="D539" s="212" t="s">
        <v>750</v>
      </c>
      <c r="E539" s="151" t="s">
        <v>774</v>
      </c>
      <c r="F539" s="125">
        <v>418.44</v>
      </c>
      <c r="G539" s="125"/>
      <c r="H539" s="362"/>
    </row>
    <row r="540" spans="1:8" s="108" customFormat="1" ht="20.100000000000001" customHeight="1">
      <c r="A540" s="213"/>
      <c r="B540" s="397" t="s">
        <v>1341</v>
      </c>
      <c r="C540" s="398"/>
      <c r="D540" s="398"/>
      <c r="E540" s="398"/>
      <c r="F540" s="113" t="s">
        <v>1342</v>
      </c>
      <c r="G540" s="140"/>
      <c r="H540" s="362"/>
    </row>
    <row r="541" spans="1:8" s="108" customFormat="1" ht="20.100000000000001" customHeight="1">
      <c r="A541" s="246" t="s">
        <v>1343</v>
      </c>
      <c r="B541" s="247" t="s">
        <v>1344</v>
      </c>
      <c r="C541" s="248" t="s">
        <v>1345</v>
      </c>
      <c r="D541" s="248" t="s">
        <v>1346</v>
      </c>
      <c r="E541" s="249">
        <v>1</v>
      </c>
      <c r="F541" s="250">
        <v>132</v>
      </c>
      <c r="G541" s="251"/>
      <c r="H541" s="362"/>
    </row>
    <row r="542" spans="1:8" s="108" customFormat="1" ht="20.100000000000001" customHeight="1">
      <c r="A542" s="252" t="s">
        <v>1347</v>
      </c>
      <c r="B542" s="131" t="s">
        <v>1348</v>
      </c>
      <c r="C542" s="132" t="s">
        <v>1349</v>
      </c>
      <c r="D542" s="132" t="s">
        <v>1350</v>
      </c>
      <c r="E542" s="149">
        <v>1</v>
      </c>
      <c r="F542" s="120">
        <v>475.2</v>
      </c>
      <c r="G542" s="253"/>
      <c r="H542" s="362"/>
    </row>
    <row r="543" spans="1:8" s="108" customFormat="1" ht="20.100000000000001" customHeight="1">
      <c r="A543" s="148">
        <v>45239</v>
      </c>
      <c r="B543" s="131" t="s">
        <v>1351</v>
      </c>
      <c r="C543" s="208" t="s">
        <v>1063</v>
      </c>
      <c r="D543" s="149"/>
      <c r="E543" s="215">
        <v>2.5000000000000001E-2</v>
      </c>
      <c r="F543" s="120">
        <v>110.88000000000001</v>
      </c>
      <c r="G543" s="254"/>
      <c r="H543" s="362"/>
    </row>
    <row r="544" spans="1:8" s="108" customFormat="1" ht="20.100000000000001" customHeight="1">
      <c r="A544" s="148">
        <v>45240</v>
      </c>
      <c r="B544" s="131" t="s">
        <v>1352</v>
      </c>
      <c r="C544" s="208" t="s">
        <v>1063</v>
      </c>
      <c r="D544" s="149"/>
      <c r="E544" s="215">
        <v>0.04</v>
      </c>
      <c r="F544" s="120">
        <v>110.88000000000001</v>
      </c>
      <c r="G544" s="254"/>
      <c r="H544" s="362"/>
    </row>
    <row r="545" spans="1:8" s="108" customFormat="1" ht="20.100000000000001" customHeight="1">
      <c r="A545" s="150"/>
      <c r="B545" s="135" t="s">
        <v>1353</v>
      </c>
      <c r="C545" s="255" t="s">
        <v>1063</v>
      </c>
      <c r="D545" s="151"/>
      <c r="E545" s="151">
        <v>1</v>
      </c>
      <c r="F545" s="125">
        <v>997.92</v>
      </c>
      <c r="G545" s="256"/>
      <c r="H545" s="362"/>
    </row>
    <row r="546" spans="1:8" s="108" customFormat="1" ht="20.100000000000001" customHeight="1">
      <c r="A546" s="257"/>
      <c r="B546" s="417" t="s">
        <v>1354</v>
      </c>
      <c r="C546" s="417"/>
      <c r="D546" s="417"/>
      <c r="E546" s="417"/>
      <c r="F546" s="162" t="s">
        <v>1092</v>
      </c>
      <c r="G546" s="258"/>
      <c r="H546" s="362"/>
    </row>
    <row r="547" spans="1:8" s="108" customFormat="1" ht="20.100000000000001" customHeight="1">
      <c r="A547" s="188"/>
      <c r="B547" s="164" t="s">
        <v>1355</v>
      </c>
      <c r="C547" s="165" t="s">
        <v>1356</v>
      </c>
      <c r="D547" s="165"/>
      <c r="E547" s="165">
        <v>50</v>
      </c>
      <c r="F547" s="199">
        <v>32.339999999999996</v>
      </c>
      <c r="G547" s="165"/>
      <c r="H547" s="362"/>
    </row>
    <row r="548" spans="1:8" s="108" customFormat="1" ht="20.100000000000001" customHeight="1">
      <c r="A548" s="188"/>
      <c r="B548" s="164" t="s">
        <v>1357</v>
      </c>
      <c r="C548" s="165" t="s">
        <v>1356</v>
      </c>
      <c r="D548" s="165"/>
      <c r="E548" s="165">
        <v>50</v>
      </c>
      <c r="F548" s="199">
        <v>26.663999999999998</v>
      </c>
      <c r="G548" s="165"/>
      <c r="H548" s="362"/>
    </row>
    <row r="549" spans="1:8" s="108" customFormat="1" ht="20.100000000000001" customHeight="1">
      <c r="A549" s="188"/>
      <c r="B549" s="164" t="s">
        <v>1358</v>
      </c>
      <c r="C549" s="165" t="s">
        <v>1356</v>
      </c>
      <c r="D549" s="165"/>
      <c r="E549" s="165">
        <v>50</v>
      </c>
      <c r="F549" s="199">
        <v>39.93</v>
      </c>
      <c r="G549" s="165"/>
      <c r="H549" s="362"/>
    </row>
    <row r="550" spans="1:8" s="108" customFormat="1" ht="20.100000000000001" customHeight="1">
      <c r="A550" s="188"/>
      <c r="B550" s="164" t="s">
        <v>1359</v>
      </c>
      <c r="C550" s="165" t="s">
        <v>1356</v>
      </c>
      <c r="D550" s="165"/>
      <c r="E550" s="165">
        <v>50</v>
      </c>
      <c r="F550" s="199">
        <v>43.295999999999999</v>
      </c>
      <c r="G550" s="165"/>
      <c r="H550" s="362"/>
    </row>
    <row r="551" spans="1:8" s="108" customFormat="1" ht="20.100000000000001" customHeight="1">
      <c r="A551" s="190"/>
      <c r="B551" s="191" t="s">
        <v>1360</v>
      </c>
      <c r="C551" s="192" t="s">
        <v>1356</v>
      </c>
      <c r="D551" s="192"/>
      <c r="E551" s="192">
        <v>50</v>
      </c>
      <c r="F551" s="201">
        <v>60.059999999999995</v>
      </c>
      <c r="G551" s="192"/>
      <c r="H551" s="362"/>
    </row>
    <row r="552" spans="1:8" s="108" customFormat="1" ht="27" customHeight="1">
      <c r="A552" s="228"/>
      <c r="B552" s="229" t="s">
        <v>1355</v>
      </c>
      <c r="C552" s="230" t="s">
        <v>1361</v>
      </c>
      <c r="D552" s="230"/>
      <c r="E552" s="230">
        <v>50</v>
      </c>
      <c r="F552" s="231">
        <v>7.3919999999999986</v>
      </c>
      <c r="G552" s="230"/>
      <c r="H552" s="362"/>
    </row>
    <row r="553" spans="1:8" s="108" customFormat="1" ht="27" customHeight="1">
      <c r="A553" s="188"/>
      <c r="B553" s="164" t="s">
        <v>1362</v>
      </c>
      <c r="C553" s="165" t="s">
        <v>1361</v>
      </c>
      <c r="D553" s="165"/>
      <c r="E553" s="165">
        <v>50</v>
      </c>
      <c r="F553" s="199">
        <v>9.24</v>
      </c>
      <c r="G553" s="165"/>
      <c r="H553" s="362"/>
    </row>
    <row r="554" spans="1:8" s="108" customFormat="1" ht="27" customHeight="1">
      <c r="A554" s="188"/>
      <c r="B554" s="164" t="s">
        <v>1363</v>
      </c>
      <c r="C554" s="165" t="s">
        <v>1361</v>
      </c>
      <c r="D554" s="165"/>
      <c r="E554" s="165">
        <v>50</v>
      </c>
      <c r="F554" s="199">
        <v>8.58</v>
      </c>
      <c r="G554" s="165"/>
      <c r="H554" s="362"/>
    </row>
    <row r="555" spans="1:8" s="108" customFormat="1" ht="27" customHeight="1">
      <c r="A555" s="188"/>
      <c r="B555" s="164" t="s">
        <v>1359</v>
      </c>
      <c r="C555" s="165" t="s">
        <v>1361</v>
      </c>
      <c r="D555" s="165"/>
      <c r="E555" s="165">
        <v>50</v>
      </c>
      <c r="F555" s="199">
        <v>10.692</v>
      </c>
      <c r="G555" s="165"/>
      <c r="H555" s="362"/>
    </row>
    <row r="556" spans="1:8" s="108" customFormat="1" ht="27" customHeight="1">
      <c r="A556" s="188"/>
      <c r="B556" s="164" t="s">
        <v>1364</v>
      </c>
      <c r="C556" s="165" t="s">
        <v>1361</v>
      </c>
      <c r="D556" s="165"/>
      <c r="E556" s="165">
        <v>50</v>
      </c>
      <c r="F556" s="199">
        <v>22.439999999999998</v>
      </c>
      <c r="G556" s="165"/>
      <c r="H556" s="362"/>
    </row>
    <row r="557" spans="1:8" s="108" customFormat="1" ht="20.100000000000001" customHeight="1">
      <c r="A557" s="112"/>
      <c r="B557" s="397" t="s">
        <v>1365</v>
      </c>
      <c r="C557" s="398"/>
      <c r="D557" s="398"/>
      <c r="E557" s="398"/>
      <c r="F557" s="113" t="s">
        <v>489</v>
      </c>
      <c r="G557" s="114"/>
      <c r="H557" s="362"/>
    </row>
    <row r="558" spans="1:8" s="108" customFormat="1" ht="20.100000000000001" customHeight="1">
      <c r="A558" s="126">
        <v>36261</v>
      </c>
      <c r="B558" s="127" t="s">
        <v>1366</v>
      </c>
      <c r="C558" s="147" t="s">
        <v>223</v>
      </c>
      <c r="D558" s="149" t="s">
        <v>620</v>
      </c>
      <c r="E558" s="214">
        <v>2.5000000000000001E-2</v>
      </c>
      <c r="F558" s="119">
        <v>266.64</v>
      </c>
      <c r="G558" s="130"/>
      <c r="H558" s="362"/>
    </row>
    <row r="559" spans="1:8" s="108" customFormat="1" ht="20.100000000000001" customHeight="1">
      <c r="A559" s="148">
        <v>36260</v>
      </c>
      <c r="B559" s="131" t="s">
        <v>1367</v>
      </c>
      <c r="C559" s="149" t="s">
        <v>223</v>
      </c>
      <c r="D559" s="149" t="s">
        <v>492</v>
      </c>
      <c r="E559" s="215">
        <v>0.04</v>
      </c>
      <c r="F559" s="120">
        <v>330</v>
      </c>
      <c r="G559" s="193"/>
      <c r="H559" s="362"/>
    </row>
    <row r="560" spans="1:8" s="108" customFormat="1" ht="20.100000000000001" customHeight="1">
      <c r="A560" s="148">
        <v>39091</v>
      </c>
      <c r="B560" s="131" t="s">
        <v>1367</v>
      </c>
      <c r="C560" s="149" t="s">
        <v>581</v>
      </c>
      <c r="D560" s="149" t="s">
        <v>492</v>
      </c>
      <c r="E560" s="215">
        <v>2.5000000000000001E-2</v>
      </c>
      <c r="F560" s="120">
        <v>330</v>
      </c>
      <c r="G560" s="133"/>
      <c r="H560" s="362"/>
    </row>
    <row r="561" spans="1:8" s="108" customFormat="1" ht="20.100000000000001" customHeight="1">
      <c r="A561" s="148">
        <v>41902</v>
      </c>
      <c r="B561" s="131" t="s">
        <v>1368</v>
      </c>
      <c r="C561" s="149" t="s">
        <v>496</v>
      </c>
      <c r="D561" s="149" t="s">
        <v>492</v>
      </c>
      <c r="E561" s="215">
        <v>2.5000000000000001E-2</v>
      </c>
      <c r="F561" s="120">
        <v>299.64</v>
      </c>
      <c r="G561" s="133"/>
      <c r="H561" s="362"/>
    </row>
    <row r="562" spans="1:8" s="108" customFormat="1" ht="20.100000000000001" customHeight="1">
      <c r="A562" s="259" t="s">
        <v>1369</v>
      </c>
      <c r="B562" s="131" t="s">
        <v>1370</v>
      </c>
      <c r="C562" s="149" t="s">
        <v>504</v>
      </c>
      <c r="D562" s="260"/>
      <c r="E562" s="149" t="s">
        <v>959</v>
      </c>
      <c r="F562" s="120">
        <v>13.2</v>
      </c>
      <c r="G562" s="133"/>
      <c r="H562" s="362"/>
    </row>
    <row r="563" spans="1:8" s="108" customFormat="1" ht="20.100000000000001" customHeight="1">
      <c r="A563" s="148" t="s">
        <v>1371</v>
      </c>
      <c r="B563" s="131" t="s">
        <v>1372</v>
      </c>
      <c r="C563" s="149" t="s">
        <v>504</v>
      </c>
      <c r="D563" s="149"/>
      <c r="E563" s="149" t="s">
        <v>959</v>
      </c>
      <c r="F563" s="120">
        <v>22.439999999999998</v>
      </c>
      <c r="G563" s="133"/>
      <c r="H563" s="362"/>
    </row>
    <row r="564" spans="1:8" s="108" customFormat="1" ht="20.100000000000001" customHeight="1">
      <c r="A564" s="148" t="s">
        <v>1371</v>
      </c>
      <c r="B564" s="131" t="s">
        <v>1373</v>
      </c>
      <c r="C564" s="149" t="s">
        <v>588</v>
      </c>
      <c r="D564" s="149"/>
      <c r="E564" s="149" t="s">
        <v>959</v>
      </c>
      <c r="F564" s="120">
        <v>22.439999999999998</v>
      </c>
      <c r="G564" s="133"/>
      <c r="H564" s="362"/>
    </row>
    <row r="565" spans="1:8" s="108" customFormat="1" ht="20.100000000000001" customHeight="1">
      <c r="A565" s="261"/>
      <c r="B565" s="432" t="s">
        <v>1374</v>
      </c>
      <c r="C565" s="417"/>
      <c r="D565" s="417"/>
      <c r="E565" s="417"/>
      <c r="F565" s="162" t="s">
        <v>940</v>
      </c>
      <c r="G565" s="262"/>
      <c r="H565" s="362"/>
    </row>
    <row r="566" spans="1:8" s="108" customFormat="1" ht="20.100000000000001" customHeight="1">
      <c r="A566" s="263" t="s">
        <v>1375</v>
      </c>
      <c r="B566" s="164" t="s">
        <v>1376</v>
      </c>
      <c r="C566" s="165" t="s">
        <v>209</v>
      </c>
      <c r="D566" s="165"/>
      <c r="E566" s="165" t="s">
        <v>521</v>
      </c>
      <c r="F566" s="199">
        <v>6.9959999999999996</v>
      </c>
      <c r="G566" s="133"/>
      <c r="H566" s="362"/>
    </row>
    <row r="567" spans="1:8" s="108" customFormat="1" ht="20.100000000000001" customHeight="1">
      <c r="A567" s="263" t="s">
        <v>1377</v>
      </c>
      <c r="B567" s="164" t="s">
        <v>1378</v>
      </c>
      <c r="C567" s="165" t="s">
        <v>209</v>
      </c>
      <c r="D567" s="165"/>
      <c r="E567" s="165" t="s">
        <v>521</v>
      </c>
      <c r="F567" s="199">
        <v>6.9959999999999996</v>
      </c>
      <c r="G567" s="133"/>
      <c r="H567" s="362"/>
    </row>
    <row r="568" spans="1:8" s="108" customFormat="1" ht="20.100000000000001" customHeight="1">
      <c r="A568" s="263" t="s">
        <v>1375</v>
      </c>
      <c r="B568" s="164" t="s">
        <v>1379</v>
      </c>
      <c r="C568" s="165" t="s">
        <v>209</v>
      </c>
      <c r="D568" s="165"/>
      <c r="E568" s="165" t="s">
        <v>521</v>
      </c>
      <c r="F568" s="199">
        <v>6.9959999999999996</v>
      </c>
      <c r="G568" s="133"/>
      <c r="H568" s="362"/>
    </row>
    <row r="569" spans="1:8" s="108" customFormat="1" ht="20.100000000000001" customHeight="1">
      <c r="A569" s="263" t="s">
        <v>1377</v>
      </c>
      <c r="B569" s="164" t="s">
        <v>1380</v>
      </c>
      <c r="C569" s="165" t="s">
        <v>209</v>
      </c>
      <c r="D569" s="165"/>
      <c r="E569" s="165" t="s">
        <v>521</v>
      </c>
      <c r="F569" s="199">
        <v>6.9959999999999996</v>
      </c>
      <c r="G569" s="133"/>
      <c r="H569" s="362"/>
    </row>
    <row r="570" spans="1:8" s="108" customFormat="1" ht="20.100000000000001" customHeight="1">
      <c r="A570" s="263" t="s">
        <v>1381</v>
      </c>
      <c r="B570" s="164" t="s">
        <v>1382</v>
      </c>
      <c r="C570" s="165" t="s">
        <v>209</v>
      </c>
      <c r="D570" s="165"/>
      <c r="E570" s="165" t="s">
        <v>521</v>
      </c>
      <c r="F570" s="199">
        <v>8.1839999999999993</v>
      </c>
      <c r="G570" s="133"/>
      <c r="H570" s="362"/>
    </row>
    <row r="571" spans="1:8" s="108" customFormat="1" ht="20.100000000000001" customHeight="1">
      <c r="A571" s="263" t="s">
        <v>1383</v>
      </c>
      <c r="B571" s="164" t="s">
        <v>1384</v>
      </c>
      <c r="C571" s="165" t="s">
        <v>209</v>
      </c>
      <c r="D571" s="165"/>
      <c r="E571" s="165" t="s">
        <v>521</v>
      </c>
      <c r="F571" s="199">
        <v>8.1839999999999993</v>
      </c>
      <c r="G571" s="133"/>
      <c r="H571" s="362"/>
    </row>
    <row r="572" spans="1:8" s="108" customFormat="1" ht="20.100000000000001" customHeight="1">
      <c r="A572" s="263" t="s">
        <v>1385</v>
      </c>
      <c r="B572" s="164" t="s">
        <v>1386</v>
      </c>
      <c r="C572" s="165" t="s">
        <v>209</v>
      </c>
      <c r="D572" s="165"/>
      <c r="E572" s="165" t="s">
        <v>521</v>
      </c>
      <c r="F572" s="199">
        <v>7.6559999999999997</v>
      </c>
      <c r="G572" s="133"/>
      <c r="H572" s="362"/>
    </row>
    <row r="573" spans="1:8" s="108" customFormat="1" ht="24.95" customHeight="1">
      <c r="A573" s="263" t="s">
        <v>1387</v>
      </c>
      <c r="B573" s="164" t="s">
        <v>1388</v>
      </c>
      <c r="C573" s="165" t="s">
        <v>209</v>
      </c>
      <c r="D573" s="165"/>
      <c r="E573" s="165" t="s">
        <v>521</v>
      </c>
      <c r="F573" s="199">
        <v>7.6559999999999997</v>
      </c>
      <c r="G573" s="133"/>
      <c r="H573" s="362"/>
    </row>
    <row r="574" spans="1:8" s="108" customFormat="1" ht="20.100000000000001" customHeight="1">
      <c r="A574" s="263" t="s">
        <v>1389</v>
      </c>
      <c r="B574" s="164" t="s">
        <v>1390</v>
      </c>
      <c r="C574" s="165" t="s">
        <v>209</v>
      </c>
      <c r="D574" s="165"/>
      <c r="E574" s="165" t="s">
        <v>521</v>
      </c>
      <c r="F574" s="199">
        <v>7.6559999999999997</v>
      </c>
      <c r="G574" s="133"/>
      <c r="H574" s="362"/>
    </row>
    <row r="575" spans="1:8" s="108" customFormat="1" ht="27" customHeight="1">
      <c r="A575" s="263"/>
      <c r="B575" s="164" t="s">
        <v>1391</v>
      </c>
      <c r="C575" s="165" t="s">
        <v>209</v>
      </c>
      <c r="D575" s="165"/>
      <c r="E575" s="165" t="s">
        <v>493</v>
      </c>
      <c r="F575" s="199">
        <v>5.8740000000000006</v>
      </c>
      <c r="G575" s="133"/>
      <c r="H575" s="362"/>
    </row>
    <row r="576" spans="1:8" s="108" customFormat="1" ht="20.100000000000001" customHeight="1">
      <c r="A576" s="263"/>
      <c r="B576" s="164" t="s">
        <v>1392</v>
      </c>
      <c r="C576" s="165" t="s">
        <v>195</v>
      </c>
      <c r="D576" s="165"/>
      <c r="E576" s="165" t="s">
        <v>521</v>
      </c>
      <c r="F576" s="199">
        <v>0.52800000000000002</v>
      </c>
      <c r="G576" s="133"/>
      <c r="H576" s="362"/>
    </row>
    <row r="577" spans="1:8" s="108" customFormat="1" ht="20.100000000000001" customHeight="1">
      <c r="A577" s="263"/>
      <c r="B577" s="164" t="s">
        <v>1393</v>
      </c>
      <c r="C577" s="165" t="s">
        <v>195</v>
      </c>
      <c r="D577" s="165"/>
      <c r="E577" s="165" t="s">
        <v>751</v>
      </c>
      <c r="F577" s="199">
        <v>0.59399999999999997</v>
      </c>
      <c r="G577" s="138"/>
      <c r="H577" s="362"/>
    </row>
    <row r="578" spans="1:8" s="108" customFormat="1" ht="20.100000000000001" customHeight="1">
      <c r="A578" s="263"/>
      <c r="B578" s="164" t="s">
        <v>1394</v>
      </c>
      <c r="C578" s="165" t="s">
        <v>195</v>
      </c>
      <c r="D578" s="165"/>
      <c r="E578" s="165" t="s">
        <v>521</v>
      </c>
      <c r="F578" s="199">
        <v>4.6991999999999994</v>
      </c>
      <c r="G578" s="138"/>
      <c r="H578" s="362"/>
    </row>
    <row r="579" spans="1:8" s="108" customFormat="1" ht="20.100000000000001" customHeight="1">
      <c r="A579" s="263"/>
      <c r="B579" s="164" t="s">
        <v>1395</v>
      </c>
      <c r="C579" s="165" t="s">
        <v>209</v>
      </c>
      <c r="D579" s="165"/>
      <c r="E579" s="165" t="s">
        <v>1396</v>
      </c>
      <c r="F579" s="199">
        <v>21.12</v>
      </c>
      <c r="G579" s="138"/>
      <c r="H579" s="362"/>
    </row>
    <row r="580" spans="1:8" s="108" customFormat="1" ht="20.100000000000001" customHeight="1">
      <c r="A580" s="263"/>
      <c r="B580" s="164" t="s">
        <v>1397</v>
      </c>
      <c r="C580" s="165" t="s">
        <v>209</v>
      </c>
      <c r="D580" s="165"/>
      <c r="E580" s="165" t="s">
        <v>1396</v>
      </c>
      <c r="F580" s="199">
        <v>21.251999999999999</v>
      </c>
      <c r="G580" s="138"/>
      <c r="H580" s="362"/>
    </row>
    <row r="581" spans="1:8" s="108" customFormat="1" ht="20.100000000000001" customHeight="1">
      <c r="A581" s="112"/>
      <c r="B581" s="397" t="s">
        <v>1398</v>
      </c>
      <c r="C581" s="398"/>
      <c r="D581" s="398"/>
      <c r="E581" s="398"/>
      <c r="F581" s="113" t="s">
        <v>1092</v>
      </c>
      <c r="G581" s="114"/>
      <c r="H581" s="362"/>
    </row>
    <row r="582" spans="1:8" s="108" customFormat="1" ht="25.5">
      <c r="A582" s="188"/>
      <c r="B582" s="164" t="s">
        <v>1399</v>
      </c>
      <c r="C582" s="264" t="s">
        <v>1400</v>
      </c>
      <c r="D582" s="165"/>
      <c r="E582" s="165" t="s">
        <v>1200</v>
      </c>
      <c r="F582" s="120">
        <v>1.4520000000000002</v>
      </c>
      <c r="G582" s="130"/>
      <c r="H582" s="362"/>
    </row>
    <row r="583" spans="1:8" s="108" customFormat="1" ht="25.5">
      <c r="A583" s="188"/>
      <c r="B583" s="164" t="s">
        <v>1401</v>
      </c>
      <c r="C583" s="264" t="s">
        <v>1400</v>
      </c>
      <c r="D583" s="165"/>
      <c r="E583" s="165" t="s">
        <v>1200</v>
      </c>
      <c r="F583" s="120">
        <v>2.7719999999999998</v>
      </c>
      <c r="G583" s="133"/>
      <c r="H583" s="362"/>
    </row>
    <row r="584" spans="1:8" s="108" customFormat="1" ht="25.5">
      <c r="A584" s="188" t="s">
        <v>1402</v>
      </c>
      <c r="B584" s="164" t="s">
        <v>1401</v>
      </c>
      <c r="C584" s="264" t="s">
        <v>1403</v>
      </c>
      <c r="D584" s="165"/>
      <c r="E584" s="165" t="s">
        <v>1404</v>
      </c>
      <c r="F584" s="120">
        <v>1.7160000000000002</v>
      </c>
      <c r="G584" s="133"/>
      <c r="H584" s="362"/>
    </row>
    <row r="585" spans="1:8" s="108" customFormat="1" ht="25.5">
      <c r="A585" s="188" t="s">
        <v>1405</v>
      </c>
      <c r="B585" s="164" t="s">
        <v>1406</v>
      </c>
      <c r="C585" s="264" t="s">
        <v>1403</v>
      </c>
      <c r="D585" s="165"/>
      <c r="E585" s="165" t="s">
        <v>1404</v>
      </c>
      <c r="F585" s="120">
        <v>1.7160000000000002</v>
      </c>
      <c r="G585" s="133"/>
      <c r="H585" s="362"/>
    </row>
    <row r="586" spans="1:8" s="108" customFormat="1" ht="25.5">
      <c r="A586" s="185"/>
      <c r="B586" s="265" t="s">
        <v>1407</v>
      </c>
      <c r="C586" s="266" t="s">
        <v>1403</v>
      </c>
      <c r="D586" s="267"/>
      <c r="E586" s="267" t="s">
        <v>1200</v>
      </c>
      <c r="F586" s="120">
        <v>1.7160000000000002</v>
      </c>
      <c r="G586" s="133"/>
      <c r="H586" s="362"/>
    </row>
    <row r="587" spans="1:8" s="108" customFormat="1" ht="25.5">
      <c r="A587" s="115"/>
      <c r="B587" s="171" t="s">
        <v>1401</v>
      </c>
      <c r="C587" s="266" t="s">
        <v>1403</v>
      </c>
      <c r="D587" s="117"/>
      <c r="E587" s="117" t="s">
        <v>1200</v>
      </c>
      <c r="F587" s="120">
        <v>1.8479999999999996</v>
      </c>
      <c r="G587" s="133"/>
      <c r="H587" s="362"/>
    </row>
    <row r="588" spans="1:8" s="108" customFormat="1" ht="25.5">
      <c r="A588" s="188"/>
      <c r="B588" s="164" t="s">
        <v>1408</v>
      </c>
      <c r="C588" s="264" t="s">
        <v>1400</v>
      </c>
      <c r="D588" s="165"/>
      <c r="E588" s="165" t="s">
        <v>1200</v>
      </c>
      <c r="F588" s="120">
        <v>2.2439999999999998</v>
      </c>
      <c r="G588" s="133"/>
      <c r="H588" s="362"/>
    </row>
    <row r="589" spans="1:8" s="108" customFormat="1" ht="25.5">
      <c r="A589" s="268"/>
      <c r="B589" s="164" t="s">
        <v>1409</v>
      </c>
      <c r="C589" s="264" t="s">
        <v>581</v>
      </c>
      <c r="D589" s="165"/>
      <c r="E589" s="165" t="s">
        <v>658</v>
      </c>
      <c r="F589" s="120">
        <v>2.1120000000000001</v>
      </c>
      <c r="G589" s="138"/>
      <c r="H589" s="362"/>
    </row>
    <row r="590" spans="1:8" s="108" customFormat="1" ht="20.100000000000001" customHeight="1">
      <c r="A590" s="112"/>
      <c r="B590" s="397" t="s">
        <v>1410</v>
      </c>
      <c r="C590" s="398"/>
      <c r="D590" s="398"/>
      <c r="E590" s="398"/>
      <c r="F590" s="113" t="s">
        <v>940</v>
      </c>
      <c r="G590" s="114"/>
      <c r="H590" s="362"/>
    </row>
    <row r="591" spans="1:8" s="108" customFormat="1" ht="20.100000000000001" customHeight="1">
      <c r="A591" s="269"/>
      <c r="B591" s="270" t="s">
        <v>1411</v>
      </c>
      <c r="C591" s="264" t="s">
        <v>223</v>
      </c>
      <c r="D591" s="165" t="s">
        <v>1412</v>
      </c>
      <c r="E591" s="165" t="s">
        <v>1413</v>
      </c>
      <c r="F591" s="120">
        <v>0.8580000000000001</v>
      </c>
      <c r="G591" s="130"/>
      <c r="H591" s="362"/>
    </row>
    <row r="592" spans="1:8" s="108" customFormat="1" ht="35.1" customHeight="1">
      <c r="A592" s="228"/>
      <c r="B592" s="164" t="s">
        <v>1414</v>
      </c>
      <c r="C592" s="264" t="s">
        <v>223</v>
      </c>
      <c r="D592" s="165" t="s">
        <v>1415</v>
      </c>
      <c r="E592" s="165" t="s">
        <v>1416</v>
      </c>
      <c r="F592" s="120">
        <v>0.87119999999999997</v>
      </c>
      <c r="G592" s="133"/>
      <c r="H592" s="362"/>
    </row>
    <row r="593" spans="1:8" s="108" customFormat="1" ht="20.100000000000001" customHeight="1">
      <c r="A593" s="188"/>
      <c r="B593" s="164" t="s">
        <v>1417</v>
      </c>
      <c r="C593" s="264" t="s">
        <v>223</v>
      </c>
      <c r="D593" s="165" t="s">
        <v>1418</v>
      </c>
      <c r="E593" s="165" t="s">
        <v>1416</v>
      </c>
      <c r="F593" s="120">
        <v>1.1087999999999998</v>
      </c>
      <c r="G593" s="133"/>
      <c r="H593" s="362"/>
    </row>
    <row r="594" spans="1:8" s="108" customFormat="1" ht="20.100000000000001" customHeight="1">
      <c r="A594" s="188"/>
      <c r="B594" s="164" t="s">
        <v>1419</v>
      </c>
      <c r="C594" s="264" t="s">
        <v>223</v>
      </c>
      <c r="D594" s="165" t="s">
        <v>1420</v>
      </c>
      <c r="E594" s="165" t="s">
        <v>658</v>
      </c>
      <c r="F594" s="120">
        <v>1.4915999999999998</v>
      </c>
      <c r="G594" s="133"/>
      <c r="H594" s="362"/>
    </row>
    <row r="595" spans="1:8" s="108" customFormat="1" ht="20.100000000000001" customHeight="1">
      <c r="A595" s="188"/>
      <c r="B595" s="164" t="s">
        <v>1421</v>
      </c>
      <c r="C595" s="264" t="s">
        <v>223</v>
      </c>
      <c r="D595" s="165" t="s">
        <v>1422</v>
      </c>
      <c r="E595" s="165" t="s">
        <v>658</v>
      </c>
      <c r="F595" s="120">
        <v>2.0592000000000001</v>
      </c>
      <c r="G595" s="133"/>
      <c r="H595" s="362"/>
    </row>
    <row r="596" spans="1:8" s="108" customFormat="1" ht="20.100000000000001" customHeight="1">
      <c r="A596" s="188"/>
      <c r="B596" s="164" t="s">
        <v>1423</v>
      </c>
      <c r="C596" s="264" t="s">
        <v>223</v>
      </c>
      <c r="D596" s="165" t="s">
        <v>1424</v>
      </c>
      <c r="E596" s="165" t="s">
        <v>1200</v>
      </c>
      <c r="F596" s="120">
        <v>0.87119999999999997</v>
      </c>
      <c r="G596" s="133"/>
      <c r="H596" s="362"/>
    </row>
    <row r="597" spans="1:8" s="108" customFormat="1" ht="20.100000000000001" customHeight="1">
      <c r="A597" s="188"/>
      <c r="B597" s="164" t="s">
        <v>1425</v>
      </c>
      <c r="C597" s="264" t="s">
        <v>223</v>
      </c>
      <c r="D597" s="165" t="s">
        <v>1418</v>
      </c>
      <c r="E597" s="165" t="s">
        <v>1200</v>
      </c>
      <c r="F597" s="120">
        <v>1.1087999999999998</v>
      </c>
      <c r="G597" s="133"/>
      <c r="H597" s="362"/>
    </row>
    <row r="598" spans="1:8" s="108" customFormat="1" ht="20.100000000000001" customHeight="1">
      <c r="A598" s="188"/>
      <c r="B598" s="164" t="s">
        <v>1426</v>
      </c>
      <c r="C598" s="264" t="s">
        <v>223</v>
      </c>
      <c r="D598" s="165" t="s">
        <v>1427</v>
      </c>
      <c r="E598" s="165" t="s">
        <v>1200</v>
      </c>
      <c r="F598" s="120">
        <v>1.4915999999999998</v>
      </c>
      <c r="G598" s="133"/>
      <c r="H598" s="362"/>
    </row>
    <row r="599" spans="1:8" s="108" customFormat="1" ht="20.100000000000001" customHeight="1">
      <c r="A599" s="188"/>
      <c r="B599" s="164" t="s">
        <v>1428</v>
      </c>
      <c r="C599" s="264" t="s">
        <v>223</v>
      </c>
      <c r="D599" s="165" t="s">
        <v>1429</v>
      </c>
      <c r="E599" s="165" t="s">
        <v>1200</v>
      </c>
      <c r="F599" s="120">
        <v>2.0724</v>
      </c>
      <c r="G599" s="133"/>
      <c r="H599" s="362"/>
    </row>
    <row r="600" spans="1:8" s="108" customFormat="1" ht="20.100000000000001" customHeight="1">
      <c r="A600" s="188"/>
      <c r="B600" s="164" t="s">
        <v>1430</v>
      </c>
      <c r="C600" s="264" t="s">
        <v>223</v>
      </c>
      <c r="D600" s="165" t="s">
        <v>1431</v>
      </c>
      <c r="E600" s="165" t="s">
        <v>1200</v>
      </c>
      <c r="F600" s="120">
        <v>2.4287999999999998</v>
      </c>
      <c r="G600" s="133"/>
      <c r="H600" s="362"/>
    </row>
    <row r="601" spans="1:8" s="108" customFormat="1" ht="20.100000000000001" customHeight="1">
      <c r="A601" s="188" t="s">
        <v>1432</v>
      </c>
      <c r="B601" s="164" t="s">
        <v>1433</v>
      </c>
      <c r="C601" s="165" t="s">
        <v>554</v>
      </c>
      <c r="D601" s="264" t="s">
        <v>1434</v>
      </c>
      <c r="E601" s="165" t="s">
        <v>1200</v>
      </c>
      <c r="F601" s="120">
        <v>1.32</v>
      </c>
      <c r="G601" s="133"/>
      <c r="H601" s="362"/>
    </row>
    <row r="602" spans="1:8" s="108" customFormat="1" ht="20.100000000000001" customHeight="1">
      <c r="A602" s="188" t="s">
        <v>1435</v>
      </c>
      <c r="B602" s="164" t="s">
        <v>1436</v>
      </c>
      <c r="C602" s="165" t="s">
        <v>718</v>
      </c>
      <c r="D602" s="165" t="s">
        <v>1434</v>
      </c>
      <c r="E602" s="165" t="s">
        <v>1200</v>
      </c>
      <c r="F602" s="120">
        <v>1.32</v>
      </c>
      <c r="G602" s="133"/>
      <c r="H602" s="362"/>
    </row>
    <row r="603" spans="1:8" s="108" customFormat="1" ht="20.100000000000001" customHeight="1">
      <c r="A603" s="188"/>
      <c r="B603" s="164" t="s">
        <v>1437</v>
      </c>
      <c r="C603" s="165" t="s">
        <v>554</v>
      </c>
      <c r="D603" s="165" t="s">
        <v>1434</v>
      </c>
      <c r="E603" s="165" t="s">
        <v>1075</v>
      </c>
      <c r="F603" s="120">
        <v>1.7160000000000002</v>
      </c>
      <c r="G603" s="133"/>
      <c r="H603" s="362"/>
    </row>
    <row r="604" spans="1:8" s="108" customFormat="1" ht="20.100000000000001" customHeight="1">
      <c r="A604" s="271" t="s">
        <v>1438</v>
      </c>
      <c r="B604" s="164" t="s">
        <v>1439</v>
      </c>
      <c r="C604" s="165" t="s">
        <v>554</v>
      </c>
      <c r="D604" s="264" t="s">
        <v>1434</v>
      </c>
      <c r="E604" s="165" t="s">
        <v>1200</v>
      </c>
      <c r="F604" s="120">
        <v>1.32</v>
      </c>
      <c r="G604" s="133"/>
      <c r="H604" s="362"/>
    </row>
    <row r="605" spans="1:8" s="108" customFormat="1" ht="20.100000000000001" customHeight="1">
      <c r="A605" s="188" t="s">
        <v>1440</v>
      </c>
      <c r="B605" s="164" t="s">
        <v>1441</v>
      </c>
      <c r="C605" s="165" t="s">
        <v>554</v>
      </c>
      <c r="D605" s="165" t="s">
        <v>1434</v>
      </c>
      <c r="E605" s="165" t="s">
        <v>1200</v>
      </c>
      <c r="F605" s="120">
        <v>1.32</v>
      </c>
      <c r="G605" s="133"/>
      <c r="H605" s="362"/>
    </row>
    <row r="606" spans="1:8" s="108" customFormat="1" ht="20.100000000000001" customHeight="1">
      <c r="A606" s="188"/>
      <c r="B606" s="164" t="s">
        <v>1442</v>
      </c>
      <c r="C606" s="165" t="s">
        <v>718</v>
      </c>
      <c r="D606" s="165" t="s">
        <v>1434</v>
      </c>
      <c r="E606" s="165" t="s">
        <v>1075</v>
      </c>
      <c r="F606" s="120">
        <v>1.7160000000000002</v>
      </c>
      <c r="G606" s="133"/>
      <c r="H606" s="362"/>
    </row>
    <row r="607" spans="1:8" s="108" customFormat="1" ht="20.100000000000001" customHeight="1">
      <c r="A607" s="188"/>
      <c r="B607" s="164" t="s">
        <v>1443</v>
      </c>
      <c r="C607" s="165" t="s">
        <v>718</v>
      </c>
      <c r="D607" s="165" t="s">
        <v>1434</v>
      </c>
      <c r="E607" s="165" t="s">
        <v>1075</v>
      </c>
      <c r="F607" s="120">
        <v>1.7160000000000002</v>
      </c>
      <c r="G607" s="133"/>
      <c r="H607" s="362"/>
    </row>
    <row r="608" spans="1:8" s="108" customFormat="1" ht="20.100000000000001" customHeight="1">
      <c r="A608" s="188" t="s">
        <v>1444</v>
      </c>
      <c r="B608" s="164" t="s">
        <v>1445</v>
      </c>
      <c r="C608" s="165" t="s">
        <v>554</v>
      </c>
      <c r="D608" s="165" t="s">
        <v>1434</v>
      </c>
      <c r="E608" s="165" t="s">
        <v>1200</v>
      </c>
      <c r="F608" s="120">
        <v>1.32</v>
      </c>
      <c r="G608" s="133"/>
      <c r="H608" s="362"/>
    </row>
    <row r="609" spans="1:8" s="108" customFormat="1" ht="20.100000000000001" customHeight="1">
      <c r="A609" s="188"/>
      <c r="B609" s="164" t="s">
        <v>1446</v>
      </c>
      <c r="C609" s="165" t="s">
        <v>718</v>
      </c>
      <c r="D609" s="165" t="s">
        <v>1434</v>
      </c>
      <c r="E609" s="165" t="s">
        <v>1075</v>
      </c>
      <c r="F609" s="120">
        <v>1.7160000000000002</v>
      </c>
      <c r="G609" s="133"/>
      <c r="H609" s="362"/>
    </row>
    <row r="610" spans="1:8" s="108" customFormat="1" ht="20.100000000000001" customHeight="1">
      <c r="A610" s="188" t="s">
        <v>1447</v>
      </c>
      <c r="B610" s="164" t="s">
        <v>1448</v>
      </c>
      <c r="C610" s="165" t="s">
        <v>554</v>
      </c>
      <c r="D610" s="165" t="s">
        <v>1434</v>
      </c>
      <c r="E610" s="165" t="s">
        <v>1200</v>
      </c>
      <c r="F610" s="120">
        <v>1.32</v>
      </c>
      <c r="G610" s="133"/>
      <c r="H610" s="362"/>
    </row>
    <row r="611" spans="1:8" s="108" customFormat="1" ht="20.100000000000001" customHeight="1">
      <c r="A611" s="188"/>
      <c r="B611" s="164" t="s">
        <v>1449</v>
      </c>
      <c r="C611" s="165" t="s">
        <v>718</v>
      </c>
      <c r="D611" s="165" t="s">
        <v>1434</v>
      </c>
      <c r="E611" s="165" t="s">
        <v>1075</v>
      </c>
      <c r="F611" s="120">
        <v>1.7160000000000002</v>
      </c>
      <c r="G611" s="133"/>
      <c r="H611" s="362"/>
    </row>
    <row r="612" spans="1:8" s="108" customFormat="1" ht="20.100000000000001" customHeight="1">
      <c r="A612" s="188" t="s">
        <v>1450</v>
      </c>
      <c r="B612" s="164" t="s">
        <v>1451</v>
      </c>
      <c r="C612" s="165" t="s">
        <v>554</v>
      </c>
      <c r="D612" s="165" t="s">
        <v>1434</v>
      </c>
      <c r="E612" s="165" t="s">
        <v>1452</v>
      </c>
      <c r="F612" s="120">
        <v>1.5179999999999998</v>
      </c>
      <c r="G612" s="133"/>
      <c r="H612" s="362"/>
    </row>
    <row r="613" spans="1:8" s="108" customFormat="1" ht="35.1" customHeight="1">
      <c r="A613" s="188" t="s">
        <v>1453</v>
      </c>
      <c r="B613" s="164" t="s">
        <v>1454</v>
      </c>
      <c r="C613" s="165" t="s">
        <v>554</v>
      </c>
      <c r="D613" s="165" t="s">
        <v>598</v>
      </c>
      <c r="E613" s="165" t="s">
        <v>1455</v>
      </c>
      <c r="F613" s="120">
        <v>2.7719999999999998</v>
      </c>
      <c r="G613" s="133"/>
      <c r="H613" s="362"/>
    </row>
    <row r="614" spans="1:8" s="108" customFormat="1" ht="35.1" customHeight="1">
      <c r="A614" s="188" t="s">
        <v>1456</v>
      </c>
      <c r="B614" s="164" t="s">
        <v>1457</v>
      </c>
      <c r="C614" s="165" t="s">
        <v>554</v>
      </c>
      <c r="D614" s="165" t="s">
        <v>598</v>
      </c>
      <c r="E614" s="165" t="s">
        <v>493</v>
      </c>
      <c r="F614" s="120">
        <v>4.5011999999999999</v>
      </c>
      <c r="G614" s="133"/>
      <c r="H614" s="362"/>
    </row>
    <row r="615" spans="1:8" s="108" customFormat="1" ht="35.1" customHeight="1">
      <c r="A615" s="188" t="s">
        <v>1458</v>
      </c>
      <c r="B615" s="164" t="s">
        <v>1459</v>
      </c>
      <c r="C615" s="165" t="s">
        <v>554</v>
      </c>
      <c r="D615" s="165" t="s">
        <v>598</v>
      </c>
      <c r="E615" s="165" t="s">
        <v>493</v>
      </c>
      <c r="F615" s="120">
        <v>3.9599999999999995</v>
      </c>
      <c r="G615" s="133"/>
      <c r="H615" s="362"/>
    </row>
    <row r="616" spans="1:8" s="108" customFormat="1" ht="20.100000000000001" customHeight="1">
      <c r="A616" s="188" t="s">
        <v>1460</v>
      </c>
      <c r="B616" s="272" t="s">
        <v>1461</v>
      </c>
      <c r="C616" s="165" t="s">
        <v>554</v>
      </c>
      <c r="D616" s="165"/>
      <c r="E616" s="273">
        <v>18264</v>
      </c>
      <c r="F616" s="120">
        <v>194.04</v>
      </c>
      <c r="G616" s="133"/>
      <c r="H616" s="362"/>
    </row>
    <row r="617" spans="1:8" s="108" customFormat="1" ht="20.100000000000001" customHeight="1">
      <c r="A617" s="188" t="s">
        <v>1462</v>
      </c>
      <c r="B617" s="272" t="s">
        <v>1463</v>
      </c>
      <c r="C617" s="165" t="s">
        <v>554</v>
      </c>
      <c r="D617" s="165"/>
      <c r="E617" s="273">
        <v>18264</v>
      </c>
      <c r="F617" s="120">
        <v>194.04</v>
      </c>
      <c r="G617" s="133"/>
      <c r="H617" s="362"/>
    </row>
    <row r="618" spans="1:8" s="108" customFormat="1" ht="20.100000000000001" customHeight="1">
      <c r="A618" s="188" t="s">
        <v>1464</v>
      </c>
      <c r="B618" s="272" t="s">
        <v>1465</v>
      </c>
      <c r="C618" s="165" t="s">
        <v>554</v>
      </c>
      <c r="D618" s="165"/>
      <c r="E618" s="273">
        <v>18264</v>
      </c>
      <c r="F618" s="120">
        <v>194.04</v>
      </c>
      <c r="G618" s="133"/>
      <c r="H618" s="362"/>
    </row>
    <row r="619" spans="1:8" s="108" customFormat="1" ht="20.100000000000001" customHeight="1">
      <c r="A619" s="188" t="s">
        <v>1466</v>
      </c>
      <c r="B619" s="272" t="s">
        <v>1467</v>
      </c>
      <c r="C619" s="165" t="s">
        <v>554</v>
      </c>
      <c r="D619" s="165"/>
      <c r="E619" s="273">
        <v>18264</v>
      </c>
      <c r="F619" s="120">
        <v>194.04</v>
      </c>
      <c r="G619" s="133"/>
      <c r="H619" s="362"/>
    </row>
    <row r="620" spans="1:8" s="108" customFormat="1" ht="20.100000000000001" customHeight="1">
      <c r="A620" s="188" t="s">
        <v>1468</v>
      </c>
      <c r="B620" s="164" t="s">
        <v>1469</v>
      </c>
      <c r="C620" s="165" t="s">
        <v>588</v>
      </c>
      <c r="D620" s="165" t="s">
        <v>492</v>
      </c>
      <c r="E620" s="165" t="s">
        <v>975</v>
      </c>
      <c r="F620" s="120">
        <v>42.24</v>
      </c>
      <c r="G620" s="133"/>
      <c r="H620" s="362"/>
    </row>
    <row r="621" spans="1:8" s="108" customFormat="1" ht="20.100000000000001" customHeight="1">
      <c r="A621" s="190" t="s">
        <v>1470</v>
      </c>
      <c r="B621" s="191" t="s">
        <v>1471</v>
      </c>
      <c r="C621" s="192" t="s">
        <v>504</v>
      </c>
      <c r="D621" s="192" t="s">
        <v>992</v>
      </c>
      <c r="E621" s="192" t="s">
        <v>658</v>
      </c>
      <c r="F621" s="120">
        <v>4.2504</v>
      </c>
      <c r="G621" s="133"/>
      <c r="H621" s="362"/>
    </row>
    <row r="622" spans="1:8" s="108" customFormat="1" ht="33.75" customHeight="1">
      <c r="A622" s="112"/>
      <c r="B622" s="397" t="s">
        <v>1472</v>
      </c>
      <c r="C622" s="398"/>
      <c r="D622" s="274"/>
      <c r="E622" s="274"/>
      <c r="F622" s="113" t="s">
        <v>489</v>
      </c>
      <c r="G622" s="114"/>
      <c r="H622" s="362"/>
    </row>
    <row r="623" spans="1:8" s="108" customFormat="1" ht="20.100000000000001" customHeight="1">
      <c r="A623" s="268"/>
      <c r="B623" s="164" t="s">
        <v>1473</v>
      </c>
      <c r="C623" s="230" t="s">
        <v>1474</v>
      </c>
      <c r="D623" s="230" t="s">
        <v>1475</v>
      </c>
      <c r="E623" s="165" t="s">
        <v>751</v>
      </c>
      <c r="F623" s="120">
        <v>224.4</v>
      </c>
      <c r="G623" s="130"/>
      <c r="H623" s="362"/>
    </row>
    <row r="624" spans="1:8" s="108" customFormat="1" ht="20.100000000000001" customHeight="1">
      <c r="A624" s="268"/>
      <c r="B624" s="164" t="s">
        <v>1476</v>
      </c>
      <c r="C624" s="165" t="s">
        <v>1474</v>
      </c>
      <c r="D624" s="165" t="s">
        <v>1475</v>
      </c>
      <c r="E624" s="165" t="s">
        <v>751</v>
      </c>
      <c r="F624" s="120">
        <v>220.43999999999997</v>
      </c>
      <c r="G624" s="133"/>
      <c r="H624" s="362"/>
    </row>
    <row r="625" spans="1:8" s="108" customFormat="1" ht="20.100000000000001" customHeight="1">
      <c r="A625" s="268"/>
      <c r="B625" s="164" t="s">
        <v>1477</v>
      </c>
      <c r="C625" s="165" t="s">
        <v>1474</v>
      </c>
      <c r="D625" s="165" t="s">
        <v>1475</v>
      </c>
      <c r="E625" s="165" t="s">
        <v>258</v>
      </c>
      <c r="F625" s="120">
        <v>333.96</v>
      </c>
      <c r="G625" s="133"/>
      <c r="H625" s="362"/>
    </row>
    <row r="626" spans="1:8" s="108" customFormat="1" ht="20.100000000000001" customHeight="1">
      <c r="A626" s="268"/>
      <c r="B626" s="164" t="s">
        <v>1478</v>
      </c>
      <c r="C626" s="165" t="s">
        <v>1474</v>
      </c>
      <c r="D626" s="165" t="s">
        <v>1475</v>
      </c>
      <c r="E626" s="165" t="s">
        <v>558</v>
      </c>
      <c r="F626" s="120">
        <v>297</v>
      </c>
      <c r="G626" s="133"/>
      <c r="H626" s="362"/>
    </row>
    <row r="627" spans="1:8" s="108" customFormat="1" ht="20.100000000000001" customHeight="1">
      <c r="A627" s="115" t="s">
        <v>1479</v>
      </c>
      <c r="B627" s="131" t="s">
        <v>1480</v>
      </c>
      <c r="C627" s="149" t="s">
        <v>718</v>
      </c>
      <c r="D627" s="132" t="s">
        <v>1475</v>
      </c>
      <c r="E627" s="149" t="s">
        <v>695</v>
      </c>
      <c r="F627" s="120">
        <v>300.95999999999998</v>
      </c>
      <c r="G627" s="133"/>
      <c r="H627" s="362"/>
    </row>
    <row r="628" spans="1:8" s="108" customFormat="1" ht="20.100000000000001" customHeight="1">
      <c r="A628" s="115" t="s">
        <v>1481</v>
      </c>
      <c r="B628" s="131" t="s">
        <v>1482</v>
      </c>
      <c r="C628" s="149" t="s">
        <v>718</v>
      </c>
      <c r="D628" s="132" t="s">
        <v>1475</v>
      </c>
      <c r="E628" s="149" t="s">
        <v>695</v>
      </c>
      <c r="F628" s="120">
        <v>269.27999999999997</v>
      </c>
      <c r="G628" s="133"/>
      <c r="H628" s="362"/>
    </row>
    <row r="629" spans="1:8" s="108" customFormat="1" ht="20.100000000000001" customHeight="1">
      <c r="A629" s="115" t="s">
        <v>1483</v>
      </c>
      <c r="B629" s="131" t="s">
        <v>1484</v>
      </c>
      <c r="C629" s="149" t="s">
        <v>718</v>
      </c>
      <c r="D629" s="132" t="s">
        <v>1475</v>
      </c>
      <c r="E629" s="149" t="s">
        <v>695</v>
      </c>
      <c r="F629" s="120">
        <v>221.76000000000002</v>
      </c>
      <c r="G629" s="133"/>
      <c r="H629" s="362"/>
    </row>
    <row r="630" spans="1:8" s="108" customFormat="1" ht="20.100000000000001" customHeight="1">
      <c r="A630" s="115" t="s">
        <v>1485</v>
      </c>
      <c r="B630" s="131" t="s">
        <v>1486</v>
      </c>
      <c r="C630" s="149" t="s">
        <v>718</v>
      </c>
      <c r="D630" s="132" t="s">
        <v>1475</v>
      </c>
      <c r="E630" s="149" t="s">
        <v>695</v>
      </c>
      <c r="F630" s="120">
        <v>205.92</v>
      </c>
      <c r="G630" s="133"/>
      <c r="H630" s="362"/>
    </row>
    <row r="631" spans="1:8" s="108" customFormat="1" ht="20.100000000000001" customHeight="1">
      <c r="A631" s="115" t="s">
        <v>1487</v>
      </c>
      <c r="B631" s="116" t="s">
        <v>1488</v>
      </c>
      <c r="C631" s="149" t="s">
        <v>718</v>
      </c>
      <c r="D631" s="132" t="s">
        <v>1475</v>
      </c>
      <c r="E631" s="149" t="s">
        <v>695</v>
      </c>
      <c r="F631" s="118">
        <v>237.6</v>
      </c>
      <c r="G631" s="133"/>
      <c r="H631" s="362"/>
    </row>
    <row r="632" spans="1:8" s="108" customFormat="1" ht="20.100000000000001" customHeight="1">
      <c r="A632" s="121" t="s">
        <v>1489</v>
      </c>
      <c r="B632" s="122" t="s">
        <v>1490</v>
      </c>
      <c r="C632" s="149" t="s">
        <v>718</v>
      </c>
      <c r="D632" s="132" t="s">
        <v>1475</v>
      </c>
      <c r="E632" s="151" t="s">
        <v>695</v>
      </c>
      <c r="F632" s="124">
        <v>190.08</v>
      </c>
      <c r="G632" s="138"/>
      <c r="H632" s="362"/>
    </row>
    <row r="633" spans="1:8" s="108" customFormat="1" ht="20.100000000000001" customHeight="1">
      <c r="A633" s="206"/>
      <c r="B633" s="397" t="s">
        <v>1491</v>
      </c>
      <c r="C633" s="398"/>
      <c r="D633" s="398"/>
      <c r="E633" s="398"/>
      <c r="F633" s="113" t="s">
        <v>489</v>
      </c>
      <c r="G633" s="207"/>
      <c r="H633" s="362"/>
    </row>
    <row r="634" spans="1:8" s="108" customFormat="1" ht="27.95" customHeight="1">
      <c r="A634" s="209"/>
      <c r="B634" s="127" t="s">
        <v>1492</v>
      </c>
      <c r="C634" s="147" t="s">
        <v>1493</v>
      </c>
      <c r="D634" s="147"/>
      <c r="E634" s="147" t="s">
        <v>530</v>
      </c>
      <c r="F634" s="119">
        <v>81.84</v>
      </c>
      <c r="G634" s="130"/>
      <c r="H634" s="362"/>
    </row>
    <row r="635" spans="1:8" s="108" customFormat="1" ht="20.100000000000001" customHeight="1">
      <c r="A635" s="210"/>
      <c r="B635" s="131" t="s">
        <v>1494</v>
      </c>
      <c r="C635" s="147" t="s">
        <v>1493</v>
      </c>
      <c r="D635" s="149"/>
      <c r="E635" s="149" t="s">
        <v>1495</v>
      </c>
      <c r="F635" s="120">
        <v>81.84</v>
      </c>
      <c r="G635" s="133"/>
      <c r="H635" s="362"/>
    </row>
    <row r="636" spans="1:8" s="108" customFormat="1" ht="20.100000000000001" customHeight="1">
      <c r="A636" s="210"/>
      <c r="B636" s="131" t="s">
        <v>1496</v>
      </c>
      <c r="C636" s="147" t="s">
        <v>1497</v>
      </c>
      <c r="D636" s="149"/>
      <c r="E636" s="149" t="s">
        <v>1498</v>
      </c>
      <c r="F636" s="120">
        <v>211.2</v>
      </c>
      <c r="G636" s="133"/>
      <c r="H636" s="362"/>
    </row>
    <row r="637" spans="1:8" s="108" customFormat="1" ht="20.100000000000001" customHeight="1">
      <c r="A637" s="210"/>
      <c r="B637" s="131" t="s">
        <v>1499</v>
      </c>
      <c r="C637" s="147" t="s">
        <v>1500</v>
      </c>
      <c r="D637" s="149"/>
      <c r="E637" s="149" t="s">
        <v>665</v>
      </c>
      <c r="F637" s="120">
        <v>562.32000000000005</v>
      </c>
      <c r="G637" s="133"/>
      <c r="H637" s="362"/>
    </row>
    <row r="638" spans="1:8" s="108" customFormat="1" ht="20.100000000000001" customHeight="1">
      <c r="A638" s="210"/>
      <c r="B638" s="131" t="s">
        <v>1501</v>
      </c>
      <c r="C638" s="147" t="s">
        <v>1500</v>
      </c>
      <c r="D638" s="149"/>
      <c r="E638" s="149" t="s">
        <v>665</v>
      </c>
      <c r="F638" s="120">
        <v>493.67999999999995</v>
      </c>
      <c r="G638" s="133"/>
      <c r="H638" s="362"/>
    </row>
    <row r="639" spans="1:8" s="108" customFormat="1" ht="20.100000000000001" customHeight="1">
      <c r="A639" s="210"/>
      <c r="B639" s="131" t="s">
        <v>1502</v>
      </c>
      <c r="C639" s="147" t="s">
        <v>1503</v>
      </c>
      <c r="D639" s="149"/>
      <c r="E639" s="149" t="s">
        <v>1504</v>
      </c>
      <c r="F639" s="120">
        <v>442.2</v>
      </c>
      <c r="G639" s="133"/>
      <c r="H639" s="362"/>
    </row>
    <row r="640" spans="1:8" s="108" customFormat="1" ht="20.100000000000001" customHeight="1">
      <c r="A640" s="210"/>
      <c r="B640" s="131" t="s">
        <v>1505</v>
      </c>
      <c r="C640" s="147" t="s">
        <v>1506</v>
      </c>
      <c r="D640" s="149"/>
      <c r="E640" s="149" t="s">
        <v>1507</v>
      </c>
      <c r="F640" s="120">
        <v>522.72</v>
      </c>
      <c r="G640" s="133"/>
      <c r="H640" s="362"/>
    </row>
    <row r="641" spans="1:8" s="108" customFormat="1" ht="20.100000000000001" customHeight="1">
      <c r="A641" s="211"/>
      <c r="B641" s="135" t="s">
        <v>1508</v>
      </c>
      <c r="C641" s="212" t="s">
        <v>1506</v>
      </c>
      <c r="D641" s="151"/>
      <c r="E641" s="151" t="s">
        <v>1507</v>
      </c>
      <c r="F641" s="125">
        <v>510.04799999999994</v>
      </c>
      <c r="G641" s="138"/>
      <c r="H641" s="362"/>
    </row>
    <row r="642" spans="1:8" s="108" customFormat="1" ht="20.100000000000001" customHeight="1">
      <c r="A642" s="112"/>
      <c r="B642" s="397" t="s">
        <v>1509</v>
      </c>
      <c r="C642" s="398"/>
      <c r="D642" s="398"/>
      <c r="E642" s="398"/>
      <c r="F642" s="113" t="s">
        <v>1092</v>
      </c>
      <c r="G642" s="114"/>
      <c r="H642" s="362"/>
    </row>
    <row r="643" spans="1:8" s="108" customFormat="1" ht="20.100000000000001" customHeight="1">
      <c r="A643" s="126"/>
      <c r="B643" s="127" t="s">
        <v>1510</v>
      </c>
      <c r="C643" s="147" t="s">
        <v>1511</v>
      </c>
      <c r="D643" s="147"/>
      <c r="E643" s="128" t="s">
        <v>1512</v>
      </c>
      <c r="F643" s="119">
        <v>489.72</v>
      </c>
      <c r="G643" s="119"/>
      <c r="H643" s="362"/>
    </row>
    <row r="644" spans="1:8" s="108" customFormat="1" ht="20.100000000000001" customHeight="1">
      <c r="A644" s="148"/>
      <c r="B644" s="131" t="s">
        <v>1513</v>
      </c>
      <c r="C644" s="149" t="s">
        <v>1511</v>
      </c>
      <c r="D644" s="149"/>
      <c r="E644" s="132" t="s">
        <v>1514</v>
      </c>
      <c r="F644" s="120">
        <v>233.64</v>
      </c>
      <c r="G644" s="120"/>
      <c r="H644" s="362"/>
    </row>
    <row r="645" spans="1:8" s="108" customFormat="1" ht="20.100000000000001" customHeight="1">
      <c r="A645" s="148"/>
      <c r="B645" s="131" t="s">
        <v>1515</v>
      </c>
      <c r="C645" s="149" t="s">
        <v>1511</v>
      </c>
      <c r="D645" s="149"/>
      <c r="E645" s="132" t="s">
        <v>1512</v>
      </c>
      <c r="F645" s="120">
        <v>756.3599999999999</v>
      </c>
      <c r="G645" s="120"/>
      <c r="H645" s="362"/>
    </row>
    <row r="646" spans="1:8" s="108" customFormat="1" ht="20.100000000000001" customHeight="1">
      <c r="A646" s="148"/>
      <c r="B646" s="131" t="s">
        <v>1516</v>
      </c>
      <c r="C646" s="149" t="s">
        <v>1511</v>
      </c>
      <c r="D646" s="149"/>
      <c r="E646" s="132" t="s">
        <v>1512</v>
      </c>
      <c r="F646" s="120">
        <v>530.64</v>
      </c>
      <c r="G646" s="120"/>
      <c r="H646" s="362"/>
    </row>
    <row r="647" spans="1:8" s="108" customFormat="1" ht="20.100000000000001" customHeight="1">
      <c r="A647" s="148"/>
      <c r="B647" s="131" t="s">
        <v>1517</v>
      </c>
      <c r="C647" s="149" t="s">
        <v>1511</v>
      </c>
      <c r="D647" s="149"/>
      <c r="E647" s="132" t="s">
        <v>1518</v>
      </c>
      <c r="F647" s="120">
        <v>1366.2</v>
      </c>
      <c r="G647" s="120"/>
      <c r="H647" s="362"/>
    </row>
    <row r="648" spans="1:8" s="108" customFormat="1" ht="20.100000000000001" customHeight="1">
      <c r="A648" s="148"/>
      <c r="B648" s="131" t="s">
        <v>1519</v>
      </c>
      <c r="C648" s="149" t="s">
        <v>1511</v>
      </c>
      <c r="D648" s="149"/>
      <c r="E648" s="132" t="s">
        <v>1512</v>
      </c>
      <c r="F648" s="120">
        <v>799.92</v>
      </c>
      <c r="G648" s="120"/>
      <c r="H648" s="362"/>
    </row>
    <row r="649" spans="1:8" s="108" customFormat="1" ht="20.100000000000001" customHeight="1">
      <c r="A649" s="148"/>
      <c r="B649" s="131" t="s">
        <v>1520</v>
      </c>
      <c r="C649" s="149" t="s">
        <v>1511</v>
      </c>
      <c r="D649" s="149"/>
      <c r="E649" s="132" t="s">
        <v>1512</v>
      </c>
      <c r="F649" s="120">
        <v>685.07999999999993</v>
      </c>
      <c r="G649" s="120"/>
      <c r="H649" s="362"/>
    </row>
    <row r="650" spans="1:8" s="108" customFormat="1" ht="20.100000000000001" customHeight="1">
      <c r="A650" s="148"/>
      <c r="B650" s="131" t="s">
        <v>1521</v>
      </c>
      <c r="C650" s="149" t="s">
        <v>1511</v>
      </c>
      <c r="D650" s="149"/>
      <c r="E650" s="132" t="s">
        <v>1512</v>
      </c>
      <c r="F650" s="120">
        <v>363</v>
      </c>
      <c r="G650" s="120"/>
      <c r="H650" s="362"/>
    </row>
    <row r="651" spans="1:8" s="108" customFormat="1" ht="20.100000000000001" customHeight="1">
      <c r="A651" s="148"/>
      <c r="B651" s="131" t="s">
        <v>1522</v>
      </c>
      <c r="C651" s="149" t="s">
        <v>1511</v>
      </c>
      <c r="D651" s="149"/>
      <c r="E651" s="132" t="s">
        <v>1518</v>
      </c>
      <c r="F651" s="120">
        <v>844.8</v>
      </c>
      <c r="G651" s="120"/>
      <c r="H651" s="362"/>
    </row>
    <row r="652" spans="1:8" s="108" customFormat="1" ht="20.100000000000001" customHeight="1">
      <c r="A652" s="148"/>
      <c r="B652" s="131" t="s">
        <v>1523</v>
      </c>
      <c r="C652" s="149" t="s">
        <v>1511</v>
      </c>
      <c r="D652" s="149"/>
      <c r="E652" s="132" t="s">
        <v>1518</v>
      </c>
      <c r="F652" s="120">
        <v>1199.8799999999999</v>
      </c>
      <c r="G652" s="120"/>
      <c r="H652" s="362"/>
    </row>
    <row r="653" spans="1:8" s="108" customFormat="1" ht="20.100000000000001" customHeight="1">
      <c r="A653" s="148"/>
      <c r="B653" s="131" t="s">
        <v>1524</v>
      </c>
      <c r="C653" s="149" t="s">
        <v>1511</v>
      </c>
      <c r="D653" s="149"/>
      <c r="E653" s="132" t="s">
        <v>1525</v>
      </c>
      <c r="F653" s="120">
        <v>299.64</v>
      </c>
      <c r="G653" s="120"/>
      <c r="H653" s="362"/>
    </row>
    <row r="654" spans="1:8" s="108" customFormat="1" ht="20.100000000000001" customHeight="1">
      <c r="A654" s="148"/>
      <c r="B654" s="131" t="s">
        <v>1526</v>
      </c>
      <c r="C654" s="149" t="s">
        <v>1511</v>
      </c>
      <c r="D654" s="149"/>
      <c r="E654" s="132" t="s">
        <v>1518</v>
      </c>
      <c r="F654" s="120">
        <v>1028.28</v>
      </c>
      <c r="G654" s="120"/>
      <c r="H654" s="362"/>
    </row>
    <row r="655" spans="1:8" s="108" customFormat="1" ht="20.100000000000001" customHeight="1">
      <c r="A655" s="148"/>
      <c r="B655" s="131" t="s">
        <v>1527</v>
      </c>
      <c r="C655" s="149" t="s">
        <v>1511</v>
      </c>
      <c r="D655" s="149"/>
      <c r="E655" s="132" t="s">
        <v>1525</v>
      </c>
      <c r="F655" s="120">
        <v>311.52000000000004</v>
      </c>
      <c r="G655" s="120"/>
      <c r="H655" s="362"/>
    </row>
    <row r="656" spans="1:8" s="108" customFormat="1" ht="20.100000000000001" customHeight="1">
      <c r="A656" s="148"/>
      <c r="B656" s="131" t="s">
        <v>1528</v>
      </c>
      <c r="C656" s="149" t="s">
        <v>1511</v>
      </c>
      <c r="D656" s="149"/>
      <c r="E656" s="132" t="s">
        <v>1518</v>
      </c>
      <c r="F656" s="120">
        <v>559.67999999999995</v>
      </c>
      <c r="G656" s="120"/>
      <c r="H656" s="362"/>
    </row>
    <row r="657" spans="1:8" s="108" customFormat="1" ht="20.100000000000001" customHeight="1">
      <c r="A657" s="148"/>
      <c r="B657" s="131" t="s">
        <v>455</v>
      </c>
      <c r="C657" s="147" t="s">
        <v>1500</v>
      </c>
      <c r="D657" s="149"/>
      <c r="E657" s="132" t="s">
        <v>1529</v>
      </c>
      <c r="F657" s="120">
        <v>277.2</v>
      </c>
      <c r="G657" s="120"/>
      <c r="H657" s="362"/>
    </row>
    <row r="658" spans="1:8" s="108" customFormat="1" ht="20.100000000000001" customHeight="1">
      <c r="A658" s="148"/>
      <c r="B658" s="131" t="s">
        <v>456</v>
      </c>
      <c r="C658" s="147" t="s">
        <v>1500</v>
      </c>
      <c r="D658" s="149"/>
      <c r="E658" s="132" t="s">
        <v>1530</v>
      </c>
      <c r="F658" s="120">
        <v>369.59999999999997</v>
      </c>
      <c r="G658" s="120"/>
      <c r="H658" s="362"/>
    </row>
    <row r="659" spans="1:8" s="108" customFormat="1" ht="20.100000000000001" customHeight="1">
      <c r="A659" s="148"/>
      <c r="B659" s="131" t="s">
        <v>457</v>
      </c>
      <c r="C659" s="149" t="s">
        <v>1531</v>
      </c>
      <c r="D659" s="149"/>
      <c r="E659" s="132" t="s">
        <v>1529</v>
      </c>
      <c r="F659" s="120">
        <v>430.32</v>
      </c>
      <c r="G659" s="120"/>
      <c r="H659" s="362"/>
    </row>
    <row r="660" spans="1:8" s="108" customFormat="1" ht="20.100000000000001" customHeight="1">
      <c r="A660" s="150"/>
      <c r="B660" s="135" t="s">
        <v>458</v>
      </c>
      <c r="C660" s="151" t="s">
        <v>1531</v>
      </c>
      <c r="D660" s="151"/>
      <c r="E660" s="136" t="s">
        <v>1530</v>
      </c>
      <c r="F660" s="125">
        <v>636.24</v>
      </c>
      <c r="G660" s="125"/>
      <c r="H660" s="362"/>
    </row>
    <row r="661" spans="1:8" s="108" customFormat="1" ht="20.100000000000001" customHeight="1">
      <c r="A661" s="257"/>
      <c r="B661" s="397" t="s">
        <v>1532</v>
      </c>
      <c r="C661" s="398"/>
      <c r="D661" s="398"/>
      <c r="E661" s="398"/>
      <c r="F661" s="113" t="s">
        <v>1092</v>
      </c>
      <c r="G661" s="258"/>
      <c r="H661" s="362"/>
    </row>
    <row r="662" spans="1:8" s="108" customFormat="1" ht="20.100000000000001" customHeight="1">
      <c r="A662" s="188"/>
      <c r="B662" s="191" t="s">
        <v>1533</v>
      </c>
      <c r="C662" s="165" t="s">
        <v>1534</v>
      </c>
      <c r="D662" s="165"/>
      <c r="E662" s="132" t="s">
        <v>980</v>
      </c>
      <c r="F662" s="125">
        <v>381.47999999999996</v>
      </c>
      <c r="G662" s="275"/>
      <c r="H662" s="362"/>
    </row>
    <row r="663" spans="1:8" s="108" customFormat="1" ht="20.100000000000001" customHeight="1">
      <c r="A663" s="188"/>
      <c r="B663" s="226" t="s">
        <v>1535</v>
      </c>
      <c r="C663" s="165" t="s">
        <v>1534</v>
      </c>
      <c r="D663" s="165"/>
      <c r="E663" s="132" t="s">
        <v>1529</v>
      </c>
      <c r="F663" s="125">
        <v>570.24</v>
      </c>
      <c r="G663" s="202"/>
      <c r="H663" s="362"/>
    </row>
    <row r="664" spans="1:8" s="108" customFormat="1" ht="20.100000000000001" customHeight="1">
      <c r="A664" s="188"/>
      <c r="B664" s="226" t="s">
        <v>1536</v>
      </c>
      <c r="C664" s="165" t="s">
        <v>1534</v>
      </c>
      <c r="D664" s="165"/>
      <c r="E664" s="132" t="s">
        <v>1537</v>
      </c>
      <c r="F664" s="125">
        <v>745.8</v>
      </c>
      <c r="G664" s="202"/>
      <c r="H664" s="362"/>
    </row>
    <row r="665" spans="1:8" s="108" customFormat="1" ht="20.100000000000001" customHeight="1">
      <c r="A665" s="188"/>
      <c r="B665" s="226" t="s">
        <v>1538</v>
      </c>
      <c r="C665" s="165" t="s">
        <v>1534</v>
      </c>
      <c r="D665" s="165"/>
      <c r="E665" s="132" t="s">
        <v>1539</v>
      </c>
      <c r="F665" s="125">
        <v>1116.72</v>
      </c>
      <c r="G665" s="202"/>
      <c r="H665" s="362"/>
    </row>
    <row r="666" spans="1:8" s="108" customFormat="1" ht="20.100000000000001" customHeight="1">
      <c r="A666" s="188"/>
      <c r="B666" s="226" t="s">
        <v>1540</v>
      </c>
      <c r="C666" s="165" t="s">
        <v>1534</v>
      </c>
      <c r="D666" s="165"/>
      <c r="E666" s="132" t="s">
        <v>1541</v>
      </c>
      <c r="F666" s="125">
        <v>1964.1599999999999</v>
      </c>
      <c r="G666" s="202"/>
      <c r="H666" s="362"/>
    </row>
    <row r="667" spans="1:8" s="108" customFormat="1" ht="20.100000000000001" customHeight="1">
      <c r="A667" s="112"/>
      <c r="B667" s="397" t="s">
        <v>1542</v>
      </c>
      <c r="C667" s="398"/>
      <c r="D667" s="398"/>
      <c r="E667" s="398" t="s">
        <v>1543</v>
      </c>
      <c r="F667" s="113" t="s">
        <v>1092</v>
      </c>
      <c r="G667" s="276"/>
      <c r="H667" s="362"/>
    </row>
    <row r="668" spans="1:8" s="108" customFormat="1" ht="20.100000000000001" customHeight="1">
      <c r="A668" s="126"/>
      <c r="B668" s="127" t="s">
        <v>1544</v>
      </c>
      <c r="C668" s="128" t="s">
        <v>195</v>
      </c>
      <c r="D668" s="147"/>
      <c r="E668" s="147" t="s">
        <v>621</v>
      </c>
      <c r="F668" s="119">
        <v>475.2</v>
      </c>
      <c r="G668" s="130"/>
      <c r="H668" s="362"/>
    </row>
    <row r="669" spans="1:8" s="108" customFormat="1" ht="20.100000000000001" customHeight="1">
      <c r="A669" s="148"/>
      <c r="B669" s="131" t="s">
        <v>1545</v>
      </c>
      <c r="C669" s="132" t="s">
        <v>195</v>
      </c>
      <c r="D669" s="149"/>
      <c r="E669" s="149" t="s">
        <v>621</v>
      </c>
      <c r="F669" s="430">
        <v>554</v>
      </c>
      <c r="G669" s="133"/>
      <c r="H669" s="362"/>
    </row>
    <row r="670" spans="1:8" s="108" customFormat="1" ht="20.100000000000001" customHeight="1">
      <c r="A670" s="148"/>
      <c r="B670" s="131" t="s">
        <v>1546</v>
      </c>
      <c r="C670" s="132" t="s">
        <v>195</v>
      </c>
      <c r="D670" s="149"/>
      <c r="E670" s="149" t="s">
        <v>621</v>
      </c>
      <c r="F670" s="431"/>
      <c r="G670" s="133"/>
      <c r="H670" s="362"/>
    </row>
    <row r="671" spans="1:8" s="108" customFormat="1" ht="20.100000000000001" customHeight="1">
      <c r="A671" s="148"/>
      <c r="B671" s="131" t="s">
        <v>1547</v>
      </c>
      <c r="C671" s="132" t="s">
        <v>195</v>
      </c>
      <c r="D671" s="149"/>
      <c r="E671" s="149" t="s">
        <v>621</v>
      </c>
      <c r="F671" s="120">
        <v>818.4</v>
      </c>
      <c r="G671" s="133"/>
      <c r="H671" s="362"/>
    </row>
    <row r="672" spans="1:8" s="108" customFormat="1" ht="20.100000000000001" customHeight="1">
      <c r="A672" s="150"/>
      <c r="B672" s="135" t="s">
        <v>1548</v>
      </c>
      <c r="C672" s="136" t="s">
        <v>195</v>
      </c>
      <c r="D672" s="151"/>
      <c r="E672" s="151" t="s">
        <v>621</v>
      </c>
      <c r="F672" s="125">
        <v>1161.5999999999999</v>
      </c>
      <c r="G672" s="138"/>
      <c r="H672" s="362"/>
    </row>
    <row r="673" spans="1:8" s="108" customFormat="1" ht="20.100000000000001" customHeight="1">
      <c r="A673" s="112"/>
      <c r="B673" s="397" t="s">
        <v>1549</v>
      </c>
      <c r="C673" s="398"/>
      <c r="D673" s="398"/>
      <c r="E673" s="398"/>
      <c r="F673" s="113" t="s">
        <v>1092</v>
      </c>
      <c r="G673" s="114"/>
      <c r="H673" s="362"/>
    </row>
    <row r="674" spans="1:8" s="108" customFormat="1" ht="20.100000000000001" customHeight="1">
      <c r="A674" s="188" t="s">
        <v>1550</v>
      </c>
      <c r="B674" s="164" t="s">
        <v>1551</v>
      </c>
      <c r="C674" s="165" t="s">
        <v>504</v>
      </c>
      <c r="D674" s="165" t="s">
        <v>979</v>
      </c>
      <c r="E674" s="165">
        <v>1</v>
      </c>
      <c r="F674" s="120">
        <v>3300</v>
      </c>
      <c r="G674" s="130"/>
      <c r="H674" s="362"/>
    </row>
    <row r="675" spans="1:8" s="108" customFormat="1" ht="20.100000000000001" customHeight="1">
      <c r="A675" s="188" t="s">
        <v>1552</v>
      </c>
      <c r="B675" s="164" t="s">
        <v>1553</v>
      </c>
      <c r="C675" s="165" t="s">
        <v>504</v>
      </c>
      <c r="D675" s="165" t="s">
        <v>979</v>
      </c>
      <c r="E675" s="165">
        <v>1</v>
      </c>
      <c r="F675" s="120">
        <v>3960</v>
      </c>
      <c r="G675" s="130"/>
      <c r="H675" s="362"/>
    </row>
    <row r="676" spans="1:8" s="108" customFormat="1" ht="20.100000000000001" customHeight="1">
      <c r="A676" s="188" t="s">
        <v>1554</v>
      </c>
      <c r="B676" s="164" t="s">
        <v>1555</v>
      </c>
      <c r="C676" s="165" t="s">
        <v>504</v>
      </c>
      <c r="D676" s="165" t="s">
        <v>979</v>
      </c>
      <c r="E676" s="165">
        <v>1</v>
      </c>
      <c r="F676" s="120">
        <v>3960</v>
      </c>
      <c r="G676" s="130"/>
      <c r="H676" s="362"/>
    </row>
    <row r="677" spans="1:8" s="108" customFormat="1" ht="20.100000000000001" customHeight="1">
      <c r="A677" s="188" t="s">
        <v>1556</v>
      </c>
      <c r="B677" s="164" t="s">
        <v>1557</v>
      </c>
      <c r="C677" s="165" t="s">
        <v>504</v>
      </c>
      <c r="D677" s="165" t="s">
        <v>979</v>
      </c>
      <c r="E677" s="165">
        <v>1</v>
      </c>
      <c r="F677" s="120">
        <v>3960</v>
      </c>
      <c r="G677" s="130"/>
      <c r="H677" s="362"/>
    </row>
    <row r="678" spans="1:8" s="108" customFormat="1" ht="20.100000000000001" customHeight="1">
      <c r="A678" s="188" t="s">
        <v>1558</v>
      </c>
      <c r="B678" s="164" t="s">
        <v>1559</v>
      </c>
      <c r="C678" s="165" t="s">
        <v>504</v>
      </c>
      <c r="D678" s="192" t="s">
        <v>1560</v>
      </c>
      <c r="E678" s="165" t="s">
        <v>529</v>
      </c>
      <c r="F678" s="120">
        <v>4.3692000000000002</v>
      </c>
      <c r="G678" s="133"/>
      <c r="H678" s="362"/>
    </row>
    <row r="679" spans="1:8" s="108" customFormat="1" ht="20.100000000000001" customHeight="1">
      <c r="A679" s="190"/>
      <c r="B679" s="164" t="s">
        <v>1561</v>
      </c>
      <c r="C679" s="165" t="s">
        <v>223</v>
      </c>
      <c r="D679" s="200" t="s">
        <v>1560</v>
      </c>
      <c r="E679" s="165" t="s">
        <v>258</v>
      </c>
      <c r="F679" s="120">
        <v>101.17800000000001</v>
      </c>
      <c r="G679" s="133"/>
      <c r="H679" s="362"/>
    </row>
    <row r="680" spans="1:8" s="108" customFormat="1" ht="20.100000000000001" customHeight="1">
      <c r="A680" s="225"/>
      <c r="B680" s="191" t="s">
        <v>1562</v>
      </c>
      <c r="C680" s="192" t="s">
        <v>223</v>
      </c>
      <c r="D680" s="200" t="s">
        <v>609</v>
      </c>
      <c r="E680" s="192" t="s">
        <v>258</v>
      </c>
      <c r="F680" s="120">
        <v>110.88000000000001</v>
      </c>
      <c r="G680" s="138"/>
      <c r="H680" s="362"/>
    </row>
    <row r="681" spans="1:8" s="108" customFormat="1" ht="20.100000000000001" customHeight="1">
      <c r="A681" s="159"/>
      <c r="B681" s="397" t="s">
        <v>1563</v>
      </c>
      <c r="C681" s="398"/>
      <c r="D681" s="398"/>
      <c r="E681" s="398"/>
      <c r="F681" s="113" t="s">
        <v>1092</v>
      </c>
      <c r="G681" s="203"/>
      <c r="H681" s="362"/>
    </row>
    <row r="682" spans="1:8" s="108" customFormat="1" ht="20.100000000000001" customHeight="1">
      <c r="A682" s="126"/>
      <c r="B682" s="127" t="s">
        <v>1564</v>
      </c>
      <c r="C682" s="147"/>
      <c r="D682" s="147" t="s">
        <v>1098</v>
      </c>
      <c r="E682" s="147" t="s">
        <v>558</v>
      </c>
      <c r="F682" s="119">
        <v>2.1779999999999999</v>
      </c>
      <c r="G682" s="130"/>
      <c r="H682" s="362"/>
    </row>
    <row r="683" spans="1:8" s="108" customFormat="1" ht="20.100000000000001" customHeight="1">
      <c r="A683" s="148"/>
      <c r="B683" s="131" t="s">
        <v>1565</v>
      </c>
      <c r="C683" s="149"/>
      <c r="D683" s="149" t="s">
        <v>499</v>
      </c>
      <c r="E683" s="149" t="s">
        <v>621</v>
      </c>
      <c r="F683" s="120">
        <v>25.08</v>
      </c>
      <c r="G683" s="133"/>
      <c r="H683" s="362"/>
    </row>
    <row r="684" spans="1:8" s="108" customFormat="1" ht="20.100000000000001" customHeight="1">
      <c r="A684" s="148"/>
      <c r="B684" s="131" t="s">
        <v>1566</v>
      </c>
      <c r="C684" s="149"/>
      <c r="D684" s="149" t="s">
        <v>492</v>
      </c>
      <c r="E684" s="149" t="s">
        <v>621</v>
      </c>
      <c r="F684" s="120">
        <v>23.957999999999998</v>
      </c>
      <c r="G684" s="133"/>
      <c r="H684" s="362"/>
    </row>
    <row r="685" spans="1:8" s="108" customFormat="1" ht="20.100000000000001" customHeight="1">
      <c r="A685" s="150"/>
      <c r="B685" s="135" t="s">
        <v>1567</v>
      </c>
      <c r="C685" s="151"/>
      <c r="D685" s="151" t="s">
        <v>1568</v>
      </c>
      <c r="E685" s="151" t="s">
        <v>621</v>
      </c>
      <c r="F685" s="125">
        <v>95.634</v>
      </c>
      <c r="G685" s="138"/>
      <c r="H685" s="362"/>
    </row>
    <row r="686" spans="1:8" s="108" customFormat="1" ht="20.100000000000001" customHeight="1">
      <c r="A686" s="159"/>
      <c r="B686" s="397" t="s">
        <v>1569</v>
      </c>
      <c r="C686" s="398"/>
      <c r="D686" s="398"/>
      <c r="E686" s="398"/>
      <c r="F686" s="113" t="s">
        <v>1092</v>
      </c>
      <c r="G686" s="203"/>
      <c r="H686" s="362"/>
    </row>
    <row r="687" spans="1:8" s="108" customFormat="1" ht="20.100000000000001" customHeight="1">
      <c r="A687" s="150">
        <v>20558</v>
      </c>
      <c r="B687" s="131" t="s">
        <v>1570</v>
      </c>
      <c r="C687" s="149" t="s">
        <v>1235</v>
      </c>
      <c r="D687" s="149"/>
      <c r="E687" s="149">
        <v>1</v>
      </c>
      <c r="F687" s="125">
        <v>1045.44</v>
      </c>
      <c r="G687" s="120"/>
      <c r="H687" s="362"/>
    </row>
    <row r="688" spans="1:8" s="108" customFormat="1" ht="20.100000000000001" customHeight="1">
      <c r="A688" s="150">
        <v>8654</v>
      </c>
      <c r="B688" s="131" t="s">
        <v>1571</v>
      </c>
      <c r="C688" s="149" t="s">
        <v>1235</v>
      </c>
      <c r="D688" s="149"/>
      <c r="E688" s="149">
        <v>1</v>
      </c>
      <c r="F688" s="125">
        <v>1045.44</v>
      </c>
      <c r="G688" s="120"/>
      <c r="H688" s="362"/>
    </row>
    <row r="689" spans="1:8" s="108" customFormat="1" ht="20.100000000000001" customHeight="1">
      <c r="A689" s="150">
        <v>20540</v>
      </c>
      <c r="B689" s="131" t="s">
        <v>1572</v>
      </c>
      <c r="C689" s="149" t="s">
        <v>1235</v>
      </c>
      <c r="D689" s="149"/>
      <c r="E689" s="149">
        <v>1</v>
      </c>
      <c r="F689" s="125">
        <v>1045.44</v>
      </c>
      <c r="G689" s="120"/>
      <c r="H689" s="362"/>
    </row>
    <row r="690" spans="1:8" s="108" customFormat="1" ht="20.100000000000001" customHeight="1">
      <c r="A690" s="150">
        <v>20520</v>
      </c>
      <c r="B690" s="131" t="s">
        <v>1573</v>
      </c>
      <c r="C690" s="149" t="s">
        <v>1235</v>
      </c>
      <c r="D690" s="149"/>
      <c r="E690" s="149">
        <v>1</v>
      </c>
      <c r="F690" s="125">
        <v>1045.44</v>
      </c>
      <c r="G690" s="120"/>
      <c r="H690" s="362"/>
    </row>
    <row r="691" spans="1:8" s="108" customFormat="1" ht="20.100000000000001" customHeight="1">
      <c r="A691" s="150">
        <v>20518</v>
      </c>
      <c r="B691" s="131" t="s">
        <v>1574</v>
      </c>
      <c r="C691" s="149" t="s">
        <v>1235</v>
      </c>
      <c r="D691" s="149"/>
      <c r="E691" s="149">
        <v>1</v>
      </c>
      <c r="F691" s="125">
        <v>1045.44</v>
      </c>
      <c r="G691" s="120"/>
      <c r="H691" s="362"/>
    </row>
    <row r="692" spans="1:8" s="108" customFormat="1" ht="20.100000000000001" customHeight="1">
      <c r="A692" s="161"/>
      <c r="B692" s="417" t="s">
        <v>1575</v>
      </c>
      <c r="C692" s="417"/>
      <c r="D692" s="417"/>
      <c r="E692" s="417"/>
      <c r="F692" s="162" t="s">
        <v>489</v>
      </c>
      <c r="G692" s="203"/>
      <c r="H692" s="362"/>
    </row>
    <row r="693" spans="1:8" s="108" customFormat="1" ht="20.100000000000001" customHeight="1">
      <c r="A693" s="277"/>
      <c r="B693" s="220" t="s">
        <v>1576</v>
      </c>
      <c r="C693" s="221"/>
      <c r="D693" s="221"/>
      <c r="E693" s="221"/>
      <c r="F693" s="222"/>
      <c r="G693" s="278"/>
      <c r="H693" s="362"/>
    </row>
    <row r="694" spans="1:8" s="108" customFormat="1" ht="20.100000000000001" customHeight="1">
      <c r="A694" s="188">
        <v>5048130</v>
      </c>
      <c r="B694" s="164" t="s">
        <v>1577</v>
      </c>
      <c r="C694" s="165" t="s">
        <v>223</v>
      </c>
      <c r="D694" s="165"/>
      <c r="E694" s="279" t="s">
        <v>1578</v>
      </c>
      <c r="F694" s="199">
        <v>221.76000000000002</v>
      </c>
      <c r="G694" s="130"/>
      <c r="H694" s="362"/>
    </row>
    <row r="695" spans="1:8" s="108" customFormat="1" ht="20.100000000000001" customHeight="1">
      <c r="A695" s="188">
        <v>5062171</v>
      </c>
      <c r="B695" s="164" t="s">
        <v>1579</v>
      </c>
      <c r="C695" s="165" t="s">
        <v>223</v>
      </c>
      <c r="D695" s="165"/>
      <c r="E695" s="279" t="s">
        <v>1580</v>
      </c>
      <c r="F695" s="199">
        <v>145.19999999999999</v>
      </c>
      <c r="G695" s="133"/>
      <c r="H695" s="362"/>
    </row>
    <row r="696" spans="1:8" s="108" customFormat="1" ht="20.100000000000001" customHeight="1">
      <c r="A696" s="188" t="s">
        <v>1581</v>
      </c>
      <c r="B696" s="164" t="s">
        <v>1582</v>
      </c>
      <c r="C696" s="165" t="s">
        <v>223</v>
      </c>
      <c r="D696" s="165"/>
      <c r="E696" s="279" t="s">
        <v>1583</v>
      </c>
      <c r="F696" s="199">
        <v>1243.44</v>
      </c>
      <c r="G696" s="133"/>
      <c r="H696" s="362"/>
    </row>
    <row r="697" spans="1:8" s="108" customFormat="1" ht="20.100000000000001" customHeight="1">
      <c r="A697" s="188" t="s">
        <v>1584</v>
      </c>
      <c r="B697" s="164" t="s">
        <v>1585</v>
      </c>
      <c r="C697" s="165" t="s">
        <v>223</v>
      </c>
      <c r="D697" s="165"/>
      <c r="E697" s="279" t="s">
        <v>1586</v>
      </c>
      <c r="F697" s="199">
        <v>93.719999999999985</v>
      </c>
      <c r="G697" s="133"/>
      <c r="H697" s="362"/>
    </row>
    <row r="698" spans="1:8" s="108" customFormat="1" ht="20.100000000000001" customHeight="1">
      <c r="A698" s="188" t="s">
        <v>1587</v>
      </c>
      <c r="B698" s="164" t="s">
        <v>1588</v>
      </c>
      <c r="C698" s="165" t="s">
        <v>223</v>
      </c>
      <c r="D698" s="165"/>
      <c r="E698" s="279" t="s">
        <v>1586</v>
      </c>
      <c r="F698" s="199">
        <v>79.2</v>
      </c>
      <c r="G698" s="133"/>
      <c r="H698" s="362"/>
    </row>
    <row r="699" spans="1:8" s="108" customFormat="1" ht="20.100000000000001" customHeight="1">
      <c r="A699" s="159"/>
      <c r="B699" s="397" t="s">
        <v>1589</v>
      </c>
      <c r="C699" s="398"/>
      <c r="D699" s="398"/>
      <c r="E699" s="398"/>
      <c r="F699" s="113"/>
      <c r="G699" s="203"/>
      <c r="H699" s="362"/>
    </row>
    <row r="700" spans="1:8" s="108" customFormat="1" ht="20.100000000000001" customHeight="1">
      <c r="A700" s="188">
        <v>5049976</v>
      </c>
      <c r="B700" s="164" t="s">
        <v>1590</v>
      </c>
      <c r="C700" s="165" t="s">
        <v>223</v>
      </c>
      <c r="D700" s="165"/>
      <c r="E700" s="165" t="s">
        <v>1591</v>
      </c>
      <c r="F700" s="199">
        <v>121.44</v>
      </c>
      <c r="G700" s="133"/>
      <c r="H700" s="362"/>
    </row>
    <row r="701" spans="1:8" s="108" customFormat="1" ht="27" customHeight="1">
      <c r="A701" s="188">
        <v>5049977</v>
      </c>
      <c r="B701" s="164" t="s">
        <v>1592</v>
      </c>
      <c r="C701" s="165" t="s">
        <v>223</v>
      </c>
      <c r="D701" s="165"/>
      <c r="E701" s="165" t="s">
        <v>1593</v>
      </c>
      <c r="F701" s="199">
        <v>154.43999999999997</v>
      </c>
      <c r="G701" s="133"/>
      <c r="H701" s="362"/>
    </row>
    <row r="702" spans="1:8" s="108" customFormat="1" ht="27" customHeight="1">
      <c r="A702" s="188">
        <v>5044994</v>
      </c>
      <c r="B702" s="164" t="s">
        <v>1594</v>
      </c>
      <c r="C702" s="165" t="s">
        <v>223</v>
      </c>
      <c r="D702" s="165"/>
      <c r="E702" s="165" t="s">
        <v>1595</v>
      </c>
      <c r="F702" s="199">
        <v>129.35999999999999</v>
      </c>
      <c r="G702" s="133"/>
      <c r="H702" s="362"/>
    </row>
    <row r="703" spans="1:8" s="108" customFormat="1" ht="27" customHeight="1">
      <c r="A703" s="188">
        <v>5069956</v>
      </c>
      <c r="B703" s="164" t="s">
        <v>1596</v>
      </c>
      <c r="C703" s="165" t="s">
        <v>223</v>
      </c>
      <c r="D703" s="165"/>
      <c r="E703" s="165" t="s">
        <v>1597</v>
      </c>
      <c r="F703" s="199">
        <v>130.68</v>
      </c>
      <c r="G703" s="133"/>
      <c r="H703" s="362"/>
    </row>
    <row r="704" spans="1:8" s="108" customFormat="1" ht="27" customHeight="1">
      <c r="A704" s="188" t="s">
        <v>1598</v>
      </c>
      <c r="B704" s="164" t="s">
        <v>1599</v>
      </c>
      <c r="C704" s="165" t="s">
        <v>223</v>
      </c>
      <c r="D704" s="165"/>
      <c r="E704" s="165" t="s">
        <v>1600</v>
      </c>
      <c r="F704" s="199">
        <v>159.72</v>
      </c>
      <c r="G704" s="133"/>
      <c r="H704" s="362"/>
    </row>
    <row r="705" spans="1:8" s="108" customFormat="1" ht="20.100000000000001" customHeight="1">
      <c r="A705" s="159"/>
      <c r="B705" s="397" t="s">
        <v>1601</v>
      </c>
      <c r="C705" s="398"/>
      <c r="D705" s="398"/>
      <c r="E705" s="398"/>
      <c r="F705" s="113"/>
      <c r="G705" s="203"/>
      <c r="H705" s="362"/>
    </row>
    <row r="706" spans="1:8" s="108" customFormat="1" ht="20.100000000000001" customHeight="1">
      <c r="A706" s="188">
        <v>5067300</v>
      </c>
      <c r="B706" s="164" t="s">
        <v>1602</v>
      </c>
      <c r="C706" s="165" t="s">
        <v>223</v>
      </c>
      <c r="D706" s="165"/>
      <c r="E706" s="279" t="s">
        <v>1525</v>
      </c>
      <c r="F706" s="199">
        <v>269.27999999999997</v>
      </c>
      <c r="G706" s="133"/>
      <c r="H706" s="362"/>
    </row>
    <row r="707" spans="1:8" s="108" customFormat="1" ht="20.100000000000001" customHeight="1">
      <c r="A707" s="188">
        <v>5050785</v>
      </c>
      <c r="B707" s="164" t="s">
        <v>1603</v>
      </c>
      <c r="C707" s="165" t="s">
        <v>223</v>
      </c>
      <c r="D707" s="165"/>
      <c r="E707" s="279" t="s">
        <v>1525</v>
      </c>
      <c r="F707" s="199">
        <v>254.76</v>
      </c>
      <c r="G707" s="133"/>
      <c r="H707" s="362"/>
    </row>
    <row r="708" spans="1:8" s="108" customFormat="1" ht="20.100000000000001" customHeight="1">
      <c r="A708" s="188">
        <v>5056378</v>
      </c>
      <c r="B708" s="164" t="s">
        <v>1604</v>
      </c>
      <c r="C708" s="165" t="s">
        <v>223</v>
      </c>
      <c r="D708" s="165"/>
      <c r="E708" s="279" t="s">
        <v>1605</v>
      </c>
      <c r="F708" s="199">
        <v>163.68</v>
      </c>
      <c r="G708" s="133"/>
      <c r="H708" s="362"/>
    </row>
    <row r="709" spans="1:8" s="108" customFormat="1" ht="20.100000000000001" customHeight="1">
      <c r="A709" s="188" t="s">
        <v>1606</v>
      </c>
      <c r="B709" s="164" t="s">
        <v>1607</v>
      </c>
      <c r="C709" s="165" t="s">
        <v>223</v>
      </c>
      <c r="D709" s="165"/>
      <c r="E709" s="279" t="s">
        <v>1608</v>
      </c>
      <c r="F709" s="199">
        <v>95.04</v>
      </c>
      <c r="G709" s="133"/>
      <c r="H709" s="362"/>
    </row>
    <row r="710" spans="1:8" s="108" customFormat="1" ht="20.100000000000001" customHeight="1">
      <c r="A710" s="188" t="s">
        <v>1609</v>
      </c>
      <c r="B710" s="164" t="s">
        <v>1610</v>
      </c>
      <c r="C710" s="165" t="s">
        <v>223</v>
      </c>
      <c r="D710" s="165"/>
      <c r="E710" s="279" t="s">
        <v>1608</v>
      </c>
      <c r="F710" s="199">
        <v>89.759999999999991</v>
      </c>
      <c r="G710" s="133"/>
      <c r="H710" s="362"/>
    </row>
    <row r="711" spans="1:8" s="108" customFormat="1" ht="20.100000000000001" customHeight="1">
      <c r="A711" s="188" t="s">
        <v>1611</v>
      </c>
      <c r="B711" s="164" t="s">
        <v>1612</v>
      </c>
      <c r="C711" s="165" t="s">
        <v>223</v>
      </c>
      <c r="D711" s="165"/>
      <c r="E711" s="279" t="s">
        <v>1608</v>
      </c>
      <c r="F711" s="199">
        <v>59.4</v>
      </c>
      <c r="G711" s="133"/>
      <c r="H711" s="362"/>
    </row>
    <row r="712" spans="1:8" s="108" customFormat="1" ht="20.100000000000001" customHeight="1">
      <c r="A712" s="159"/>
      <c r="B712" s="397" t="s">
        <v>1613</v>
      </c>
      <c r="C712" s="398"/>
      <c r="D712" s="398"/>
      <c r="E712" s="398"/>
      <c r="F712" s="113"/>
      <c r="G712" s="203"/>
      <c r="H712" s="362"/>
    </row>
    <row r="713" spans="1:8" s="108" customFormat="1" ht="20.100000000000001" customHeight="1">
      <c r="A713" s="188">
        <v>5083735</v>
      </c>
      <c r="B713" s="164" t="s">
        <v>1614</v>
      </c>
      <c r="C713" s="165" t="s">
        <v>223</v>
      </c>
      <c r="D713" s="165"/>
      <c r="E713" s="165" t="s">
        <v>1591</v>
      </c>
      <c r="F713" s="199">
        <v>76.559999999999988</v>
      </c>
      <c r="G713" s="133"/>
      <c r="H713" s="362"/>
    </row>
    <row r="714" spans="1:8" s="108" customFormat="1" ht="20.100000000000001" customHeight="1">
      <c r="A714" s="159"/>
      <c r="B714" s="397" t="s">
        <v>1615</v>
      </c>
      <c r="C714" s="398"/>
      <c r="D714" s="398"/>
      <c r="E714" s="398"/>
      <c r="F714" s="113"/>
      <c r="G714" s="203"/>
      <c r="H714" s="362"/>
    </row>
    <row r="715" spans="1:8" s="108" customFormat="1" ht="20.100000000000001" customHeight="1">
      <c r="A715" s="188" t="s">
        <v>1616</v>
      </c>
      <c r="B715" s="164" t="s">
        <v>1617</v>
      </c>
      <c r="C715" s="165" t="s">
        <v>223</v>
      </c>
      <c r="D715" s="165"/>
      <c r="E715" s="165" t="s">
        <v>1618</v>
      </c>
      <c r="F715" s="199">
        <v>171.6</v>
      </c>
      <c r="G715" s="133"/>
      <c r="H715" s="362"/>
    </row>
    <row r="716" spans="1:8" s="108" customFormat="1" ht="20.100000000000001" customHeight="1">
      <c r="A716" s="188" t="s">
        <v>1619</v>
      </c>
      <c r="B716" s="164" t="s">
        <v>1620</v>
      </c>
      <c r="C716" s="165" t="s">
        <v>223</v>
      </c>
      <c r="D716" s="165"/>
      <c r="E716" s="165" t="s">
        <v>1621</v>
      </c>
      <c r="F716" s="199">
        <v>15.839999999999998</v>
      </c>
      <c r="G716" s="133"/>
      <c r="H716" s="362"/>
    </row>
    <row r="717" spans="1:8" s="108" customFormat="1" ht="20.100000000000001" customHeight="1">
      <c r="A717" s="188" t="s">
        <v>1622</v>
      </c>
      <c r="B717" s="164" t="s">
        <v>1620</v>
      </c>
      <c r="C717" s="165" t="s">
        <v>223</v>
      </c>
      <c r="D717" s="165"/>
      <c r="E717" s="165" t="s">
        <v>1623</v>
      </c>
      <c r="F717" s="199">
        <v>26.4</v>
      </c>
      <c r="G717" s="133"/>
      <c r="H717" s="362"/>
    </row>
    <row r="718" spans="1:8" s="108" customFormat="1" ht="20.100000000000001" customHeight="1">
      <c r="A718" s="188" t="s">
        <v>1624</v>
      </c>
      <c r="B718" s="164" t="s">
        <v>1625</v>
      </c>
      <c r="C718" s="165" t="s">
        <v>223</v>
      </c>
      <c r="D718" s="165"/>
      <c r="E718" s="165" t="s">
        <v>1626</v>
      </c>
      <c r="F718" s="199">
        <v>29.04</v>
      </c>
      <c r="G718" s="133"/>
      <c r="H718" s="362"/>
    </row>
    <row r="719" spans="1:8" s="108" customFormat="1" ht="20.100000000000001" customHeight="1">
      <c r="A719" s="188" t="s">
        <v>1627</v>
      </c>
      <c r="B719" s="164" t="s">
        <v>1628</v>
      </c>
      <c r="C719" s="165" t="s">
        <v>223</v>
      </c>
      <c r="D719" s="165"/>
      <c r="E719" s="165" t="s">
        <v>1629</v>
      </c>
      <c r="F719" s="199">
        <v>50.16</v>
      </c>
      <c r="G719" s="133"/>
      <c r="H719" s="362"/>
    </row>
    <row r="720" spans="1:8" s="108" customFormat="1" ht="20.100000000000001" customHeight="1">
      <c r="A720" s="188">
        <v>143089</v>
      </c>
      <c r="B720" s="164" t="s">
        <v>1630</v>
      </c>
      <c r="C720" s="165" t="s">
        <v>223</v>
      </c>
      <c r="D720" s="165"/>
      <c r="E720" s="165" t="s">
        <v>1631</v>
      </c>
      <c r="F720" s="199">
        <v>361.67999999999995</v>
      </c>
      <c r="G720" s="133"/>
      <c r="H720" s="362"/>
    </row>
    <row r="721" spans="1:8" s="108" customFormat="1" ht="20.100000000000001" customHeight="1">
      <c r="A721" s="159"/>
      <c r="B721" s="397" t="s">
        <v>1632</v>
      </c>
      <c r="C721" s="398"/>
      <c r="D721" s="398"/>
      <c r="E721" s="398"/>
      <c r="F721" s="113"/>
      <c r="G721" s="203"/>
      <c r="H721" s="362"/>
    </row>
    <row r="722" spans="1:8" s="108" customFormat="1" ht="20.100000000000001" customHeight="1">
      <c r="A722" s="188">
        <v>8853</v>
      </c>
      <c r="B722" s="164" t="s">
        <v>1633</v>
      </c>
      <c r="C722" s="165" t="s">
        <v>223</v>
      </c>
      <c r="D722" s="165" t="s">
        <v>1634</v>
      </c>
      <c r="E722" s="279" t="s">
        <v>1635</v>
      </c>
      <c r="F722" s="199">
        <v>68.64</v>
      </c>
      <c r="G722" s="133"/>
      <c r="H722" s="362"/>
    </row>
    <row r="723" spans="1:8" s="108" customFormat="1" ht="20.100000000000001" customHeight="1">
      <c r="A723" s="188">
        <v>8854</v>
      </c>
      <c r="B723" s="164" t="s">
        <v>1636</v>
      </c>
      <c r="C723" s="165" t="s">
        <v>223</v>
      </c>
      <c r="D723" s="165" t="s">
        <v>1560</v>
      </c>
      <c r="E723" s="279" t="s">
        <v>1637</v>
      </c>
      <c r="F723" s="199">
        <v>72.599999999999994</v>
      </c>
      <c r="G723" s="138"/>
      <c r="H723" s="362"/>
    </row>
    <row r="724" spans="1:8" s="108" customFormat="1" ht="20.100000000000001" customHeight="1">
      <c r="A724" s="188">
        <v>8857</v>
      </c>
      <c r="B724" s="164" t="s">
        <v>1638</v>
      </c>
      <c r="C724" s="165" t="s">
        <v>223</v>
      </c>
      <c r="D724" s="165" t="s">
        <v>1639</v>
      </c>
      <c r="E724" s="279" t="s">
        <v>1640</v>
      </c>
      <c r="F724" s="199">
        <v>69.959999999999994</v>
      </c>
      <c r="G724" s="280"/>
      <c r="H724" s="362"/>
    </row>
    <row r="725" spans="1:8" s="108" customFormat="1" ht="20.100000000000001" customHeight="1">
      <c r="A725" s="188">
        <v>8855</v>
      </c>
      <c r="B725" s="164" t="s">
        <v>1641</v>
      </c>
      <c r="C725" s="165" t="s">
        <v>223</v>
      </c>
      <c r="D725" s="165" t="s">
        <v>1642</v>
      </c>
      <c r="E725" s="279" t="s">
        <v>1643</v>
      </c>
      <c r="F725" s="199">
        <v>135.95999999999998</v>
      </c>
      <c r="G725" s="280"/>
      <c r="H725" s="362"/>
    </row>
    <row r="726" spans="1:8" s="108" customFormat="1" ht="20.100000000000001" customHeight="1">
      <c r="A726" s="188" t="s">
        <v>1644</v>
      </c>
      <c r="B726" s="164" t="s">
        <v>1645</v>
      </c>
      <c r="C726" s="165" t="s">
        <v>223</v>
      </c>
      <c r="D726" s="165" t="s">
        <v>1560</v>
      </c>
      <c r="E726" s="279" t="s">
        <v>1646</v>
      </c>
      <c r="F726" s="199">
        <v>62.04</v>
      </c>
      <c r="G726" s="280"/>
      <c r="H726" s="362"/>
    </row>
    <row r="727" spans="1:8" s="108" customFormat="1" ht="20.100000000000001" customHeight="1">
      <c r="A727" s="188" t="s">
        <v>1647</v>
      </c>
      <c r="B727" s="164" t="s">
        <v>1648</v>
      </c>
      <c r="C727" s="165" t="s">
        <v>223</v>
      </c>
      <c r="D727" s="165" t="s">
        <v>1560</v>
      </c>
      <c r="E727" s="279" t="s">
        <v>1649</v>
      </c>
      <c r="F727" s="199">
        <v>95.04</v>
      </c>
      <c r="G727" s="280"/>
      <c r="H727" s="362"/>
    </row>
    <row r="728" spans="1:8" s="108" customFormat="1" ht="20.100000000000001" customHeight="1">
      <c r="A728" s="188" t="s">
        <v>1650</v>
      </c>
      <c r="B728" s="164" t="s">
        <v>1651</v>
      </c>
      <c r="C728" s="165" t="s">
        <v>223</v>
      </c>
      <c r="D728" s="165" t="s">
        <v>1652</v>
      </c>
      <c r="E728" s="279" t="s">
        <v>1653</v>
      </c>
      <c r="F728" s="199">
        <v>150.47999999999999</v>
      </c>
      <c r="G728" s="280"/>
      <c r="H728" s="362"/>
    </row>
    <row r="729" spans="1:8" s="108" customFormat="1" ht="20.100000000000001" customHeight="1">
      <c r="A729" s="188" t="s">
        <v>1654</v>
      </c>
      <c r="B729" s="164" t="s">
        <v>1655</v>
      </c>
      <c r="C729" s="165" t="s">
        <v>223</v>
      </c>
      <c r="D729" s="165" t="s">
        <v>1656</v>
      </c>
      <c r="E729" s="279" t="s">
        <v>1657</v>
      </c>
      <c r="F729" s="199">
        <v>109.55999999999999</v>
      </c>
      <c r="G729" s="280"/>
      <c r="H729" s="362"/>
    </row>
    <row r="730" spans="1:8" s="108" customFormat="1" ht="20.100000000000001" customHeight="1">
      <c r="A730" s="159"/>
      <c r="B730" s="397" t="s">
        <v>1658</v>
      </c>
      <c r="C730" s="398"/>
      <c r="D730" s="398"/>
      <c r="E730" s="398"/>
      <c r="F730" s="113"/>
      <c r="G730" s="203"/>
      <c r="H730" s="362"/>
    </row>
    <row r="731" spans="1:8" s="108" customFormat="1" ht="20.100000000000001" customHeight="1">
      <c r="A731" s="188">
        <v>434097</v>
      </c>
      <c r="B731" s="164" t="s">
        <v>1659</v>
      </c>
      <c r="C731" s="165" t="s">
        <v>223</v>
      </c>
      <c r="D731" s="165"/>
      <c r="E731" s="165" t="s">
        <v>1660</v>
      </c>
      <c r="F731" s="199">
        <v>100.32</v>
      </c>
      <c r="G731" s="280"/>
      <c r="H731" s="362"/>
    </row>
    <row r="732" spans="1:8" s="108" customFormat="1" ht="20.100000000000001" customHeight="1">
      <c r="A732" s="190">
        <v>434122</v>
      </c>
      <c r="B732" s="191" t="s">
        <v>1661</v>
      </c>
      <c r="C732" s="192" t="s">
        <v>223</v>
      </c>
      <c r="D732" s="192"/>
      <c r="E732" s="192" t="s">
        <v>1662</v>
      </c>
      <c r="F732" s="201">
        <v>105.6</v>
      </c>
      <c r="G732" s="280"/>
      <c r="H732" s="362"/>
    </row>
    <row r="733" spans="1:8" s="108" customFormat="1" ht="20.100000000000001" customHeight="1">
      <c r="A733" s="159"/>
      <c r="B733" s="397" t="s">
        <v>1663</v>
      </c>
      <c r="C733" s="398"/>
      <c r="D733" s="398"/>
      <c r="E733" s="398"/>
      <c r="F733" s="113" t="s">
        <v>1092</v>
      </c>
      <c r="G733" s="203"/>
      <c r="H733" s="362"/>
    </row>
    <row r="734" spans="1:8" s="108" customFormat="1" ht="20.100000000000001" customHeight="1">
      <c r="A734" s="126">
        <v>61039</v>
      </c>
      <c r="B734" s="127" t="s">
        <v>1664</v>
      </c>
      <c r="C734" s="281" t="s">
        <v>1493</v>
      </c>
      <c r="D734" s="147"/>
      <c r="E734" s="128" t="s">
        <v>1539</v>
      </c>
      <c r="F734" s="119">
        <v>89.759999999999991</v>
      </c>
      <c r="G734" s="167"/>
      <c r="H734" s="362"/>
    </row>
    <row r="735" spans="1:8" s="108" customFormat="1" ht="27" customHeight="1">
      <c r="A735" s="148">
        <v>61024</v>
      </c>
      <c r="B735" s="131" t="s">
        <v>1665</v>
      </c>
      <c r="C735" s="281" t="s">
        <v>1493</v>
      </c>
      <c r="D735" s="149"/>
      <c r="E735" s="132" t="s">
        <v>1539</v>
      </c>
      <c r="F735" s="120">
        <v>89.759999999999991</v>
      </c>
      <c r="G735" s="133"/>
      <c r="H735" s="362"/>
    </row>
    <row r="736" spans="1:8" s="108" customFormat="1" ht="20.100000000000001" customHeight="1">
      <c r="A736" s="148">
        <v>59711</v>
      </c>
      <c r="B736" s="131" t="s">
        <v>1666</v>
      </c>
      <c r="C736" s="281" t="s">
        <v>1493</v>
      </c>
      <c r="D736" s="149"/>
      <c r="E736" s="132" t="s">
        <v>1539</v>
      </c>
      <c r="F736" s="120">
        <v>145.19999999999999</v>
      </c>
      <c r="G736" s="133"/>
      <c r="H736" s="362"/>
    </row>
    <row r="737" spans="1:8" s="108" customFormat="1" ht="20.100000000000001" customHeight="1">
      <c r="A737" s="148"/>
      <c r="B737" s="131" t="s">
        <v>1667</v>
      </c>
      <c r="C737" s="149" t="s">
        <v>1213</v>
      </c>
      <c r="D737" s="149"/>
      <c r="E737" s="132" t="s">
        <v>1514</v>
      </c>
      <c r="F737" s="120">
        <v>220.43999999999997</v>
      </c>
      <c r="G737" s="133"/>
      <c r="H737" s="362"/>
    </row>
    <row r="738" spans="1:8" s="108" customFormat="1" ht="20.100000000000001" customHeight="1">
      <c r="A738" s="148"/>
      <c r="B738" s="131" t="s">
        <v>1668</v>
      </c>
      <c r="C738" s="149" t="s">
        <v>1213</v>
      </c>
      <c r="D738" s="149"/>
      <c r="E738" s="132" t="s">
        <v>1514</v>
      </c>
      <c r="F738" s="120">
        <v>220.43999999999997</v>
      </c>
      <c r="G738" s="133"/>
      <c r="H738" s="362"/>
    </row>
    <row r="739" spans="1:8" s="108" customFormat="1" ht="30" customHeight="1">
      <c r="A739" s="433" t="s">
        <v>1669</v>
      </c>
      <c r="B739" s="433"/>
      <c r="C739" s="433"/>
      <c r="D739" s="433"/>
      <c r="E739" s="433"/>
      <c r="F739" s="433"/>
      <c r="G739" s="433"/>
      <c r="H739" s="362"/>
    </row>
    <row r="740" spans="1:8" s="108" customFormat="1" ht="139.5" customHeight="1">
      <c r="A740" s="282"/>
      <c r="B740" s="283" t="s">
        <v>1670</v>
      </c>
      <c r="C740" s="165"/>
      <c r="D740" s="165"/>
      <c r="E740" s="165"/>
      <c r="F740" s="284">
        <v>422.4</v>
      </c>
      <c r="G740" s="285" t="s">
        <v>1671</v>
      </c>
      <c r="H740" s="362"/>
    </row>
    <row r="741" spans="1:8" s="108" customFormat="1" ht="138.75" customHeight="1">
      <c r="A741" s="282"/>
      <c r="B741" s="283" t="s">
        <v>1672</v>
      </c>
      <c r="C741" s="165"/>
      <c r="D741" s="165"/>
      <c r="E741" s="165"/>
      <c r="F741" s="284">
        <v>422.4</v>
      </c>
      <c r="G741" s="285" t="s">
        <v>1673</v>
      </c>
      <c r="H741" s="362"/>
    </row>
    <row r="742" spans="1:8" s="108" customFormat="1" ht="154.5" customHeight="1">
      <c r="A742" s="282"/>
      <c r="B742" s="194" t="s">
        <v>1674</v>
      </c>
      <c r="C742" s="165"/>
      <c r="D742" s="165"/>
      <c r="E742" s="165"/>
      <c r="F742" s="284">
        <v>422.4</v>
      </c>
      <c r="G742" s="286" t="s">
        <v>1675</v>
      </c>
      <c r="H742" s="362"/>
    </row>
    <row r="743" spans="1:8" s="108" customFormat="1" ht="139.5" customHeight="1">
      <c r="A743" s="282"/>
      <c r="B743" s="283" t="s">
        <v>1676</v>
      </c>
      <c r="C743" s="165"/>
      <c r="D743" s="165"/>
      <c r="E743" s="165"/>
      <c r="F743" s="284">
        <v>422.4</v>
      </c>
      <c r="G743" s="286" t="s">
        <v>1677</v>
      </c>
      <c r="H743" s="362"/>
    </row>
    <row r="744" spans="1:8" s="108" customFormat="1" ht="168" customHeight="1">
      <c r="A744" s="282"/>
      <c r="B744" s="194" t="s">
        <v>1678</v>
      </c>
      <c r="C744" s="165"/>
      <c r="D744" s="165"/>
      <c r="E744" s="165"/>
      <c r="F744" s="284">
        <v>422.4</v>
      </c>
      <c r="G744" s="286" t="s">
        <v>1679</v>
      </c>
      <c r="H744" s="362"/>
    </row>
    <row r="745" spans="1:8" s="108" customFormat="1" ht="409.5">
      <c r="A745" s="282"/>
      <c r="B745" s="283" t="s">
        <v>1680</v>
      </c>
      <c r="C745" s="165"/>
      <c r="D745" s="165"/>
      <c r="E745" s="165"/>
      <c r="F745" s="284">
        <v>422.4</v>
      </c>
      <c r="G745" s="286" t="s">
        <v>1681</v>
      </c>
      <c r="H745" s="362"/>
    </row>
    <row r="746" spans="1:8" s="108" customFormat="1" ht="409.5">
      <c r="A746" s="282"/>
      <c r="B746" s="283" t="s">
        <v>1682</v>
      </c>
      <c r="C746" s="165"/>
      <c r="D746" s="165"/>
      <c r="E746" s="165"/>
      <c r="F746" s="284">
        <v>422.4</v>
      </c>
      <c r="G746" s="286" t="s">
        <v>1683</v>
      </c>
      <c r="H746" s="362"/>
    </row>
    <row r="747" spans="1:8" s="108" customFormat="1" ht="170.25" customHeight="1">
      <c r="A747" s="282"/>
      <c r="B747" s="283" t="s">
        <v>1684</v>
      </c>
      <c r="C747" s="165"/>
      <c r="D747" s="165"/>
      <c r="E747" s="165"/>
      <c r="F747" s="284">
        <v>422.4</v>
      </c>
      <c r="G747" s="286" t="s">
        <v>1685</v>
      </c>
      <c r="H747" s="362"/>
    </row>
    <row r="748" spans="1:8" s="108" customFormat="1" ht="174.75" customHeight="1">
      <c r="A748" s="282"/>
      <c r="B748" s="283" t="s">
        <v>1686</v>
      </c>
      <c r="C748" s="165"/>
      <c r="D748" s="165"/>
      <c r="E748" s="165"/>
      <c r="F748" s="284">
        <v>422.4</v>
      </c>
      <c r="G748" s="286" t="s">
        <v>1687</v>
      </c>
      <c r="H748" s="362"/>
    </row>
    <row r="749" spans="1:8" s="108" customFormat="1" ht="251.25" customHeight="1">
      <c r="A749" s="282"/>
      <c r="B749" s="283" t="s">
        <v>1688</v>
      </c>
      <c r="C749" s="165"/>
      <c r="D749" s="165"/>
      <c r="E749" s="165"/>
      <c r="F749" s="284">
        <v>250.79999999999998</v>
      </c>
      <c r="G749" s="286" t="s">
        <v>1689</v>
      </c>
      <c r="H749" s="362"/>
    </row>
    <row r="750" spans="1:8" s="108" customFormat="1" ht="239.25" customHeight="1">
      <c r="A750" s="282"/>
      <c r="B750" s="283" t="s">
        <v>1690</v>
      </c>
      <c r="C750" s="165"/>
      <c r="D750" s="165"/>
      <c r="E750" s="165"/>
      <c r="F750" s="284">
        <v>198</v>
      </c>
      <c r="G750" s="286" t="s">
        <v>1691</v>
      </c>
      <c r="H750" s="362"/>
    </row>
    <row r="751" spans="1:8" s="108" customFormat="1" ht="113.25" customHeight="1">
      <c r="A751" s="282"/>
      <c r="B751" s="283" t="s">
        <v>1692</v>
      </c>
      <c r="C751" s="287"/>
      <c r="D751" s="287"/>
      <c r="E751" s="165"/>
      <c r="F751" s="437">
        <v>145.19999999999999</v>
      </c>
      <c r="G751" s="286" t="s">
        <v>1693</v>
      </c>
      <c r="H751" s="362"/>
    </row>
    <row r="752" spans="1:8" s="108" customFormat="1" ht="114" customHeight="1">
      <c r="A752" s="282"/>
      <c r="B752" s="283" t="s">
        <v>1694</v>
      </c>
      <c r="C752" s="165"/>
      <c r="D752" s="165"/>
      <c r="E752" s="165"/>
      <c r="F752" s="438"/>
      <c r="G752" s="286" t="s">
        <v>1695</v>
      </c>
      <c r="H752" s="362"/>
    </row>
    <row r="753" spans="1:8" s="108" customFormat="1" ht="111.75" customHeight="1">
      <c r="A753" s="282"/>
      <c r="B753" s="194" t="s">
        <v>1696</v>
      </c>
      <c r="C753" s="165"/>
      <c r="D753" s="165"/>
      <c r="E753" s="165"/>
      <c r="F753" s="284">
        <v>79.2</v>
      </c>
      <c r="G753" s="286" t="s">
        <v>1697</v>
      </c>
      <c r="H753" s="362"/>
    </row>
    <row r="754" spans="1:8" s="108" customFormat="1" ht="20.100000000000001" customHeight="1">
      <c r="A754" s="288"/>
      <c r="B754" s="439" t="s">
        <v>1698</v>
      </c>
      <c r="C754" s="440"/>
      <c r="D754" s="440"/>
      <c r="E754" s="289"/>
      <c r="F754" s="290"/>
      <c r="G754" s="291"/>
      <c r="H754" s="362"/>
    </row>
    <row r="755" spans="1:8" s="108" customFormat="1" ht="39.950000000000003" customHeight="1">
      <c r="A755" s="292" t="s">
        <v>483</v>
      </c>
      <c r="B755" s="293" t="s">
        <v>182</v>
      </c>
      <c r="C755" s="293" t="s">
        <v>1699</v>
      </c>
      <c r="D755" s="293" t="s">
        <v>1263</v>
      </c>
      <c r="E755" s="293" t="s">
        <v>1264</v>
      </c>
      <c r="F755" s="293" t="s">
        <v>1265</v>
      </c>
      <c r="G755" s="120"/>
      <c r="H755" s="362"/>
    </row>
    <row r="756" spans="1:8" s="108" customFormat="1" ht="20.100000000000001" customHeight="1">
      <c r="A756" s="294" t="s">
        <v>1700</v>
      </c>
      <c r="B756" s="295" t="s">
        <v>1701</v>
      </c>
      <c r="C756" s="117" t="s">
        <v>1702</v>
      </c>
      <c r="D756" s="117" t="s">
        <v>1269</v>
      </c>
      <c r="E756" s="296">
        <v>35</v>
      </c>
      <c r="F756" s="297">
        <v>84.149999999999991</v>
      </c>
      <c r="G756" s="120"/>
      <c r="H756" s="362"/>
    </row>
    <row r="757" spans="1:8" s="108" customFormat="1" ht="20.100000000000001" customHeight="1">
      <c r="A757" s="294" t="s">
        <v>1703</v>
      </c>
      <c r="B757" s="295" t="s">
        <v>1704</v>
      </c>
      <c r="C757" s="117" t="s">
        <v>1702</v>
      </c>
      <c r="D757" s="117" t="s">
        <v>1269</v>
      </c>
      <c r="E757" s="296">
        <v>25</v>
      </c>
      <c r="F757" s="297">
        <v>168.29999999999998</v>
      </c>
      <c r="G757" s="120"/>
      <c r="H757" s="362"/>
    </row>
    <row r="758" spans="1:8" s="108" customFormat="1" ht="20.100000000000001" customHeight="1">
      <c r="A758" s="294" t="s">
        <v>1705</v>
      </c>
      <c r="B758" s="295" t="s">
        <v>1706</v>
      </c>
      <c r="C758" s="117" t="s">
        <v>1702</v>
      </c>
      <c r="D758" s="117" t="s">
        <v>1269</v>
      </c>
      <c r="E758" s="296">
        <v>35</v>
      </c>
      <c r="F758" s="297">
        <v>131.34</v>
      </c>
      <c r="G758" s="120"/>
      <c r="H758" s="362"/>
    </row>
    <row r="759" spans="1:8" s="108" customFormat="1" ht="20.100000000000001" customHeight="1">
      <c r="A759" s="294" t="s">
        <v>1707</v>
      </c>
      <c r="B759" s="295" t="s">
        <v>1708</v>
      </c>
      <c r="C759" s="117" t="s">
        <v>1702</v>
      </c>
      <c r="D759" s="117" t="s">
        <v>1269</v>
      </c>
      <c r="E759" s="296">
        <v>18</v>
      </c>
      <c r="F759" s="297">
        <v>207.23999999999998</v>
      </c>
      <c r="G759" s="120"/>
      <c r="H759" s="362"/>
    </row>
    <row r="760" spans="1:8" s="108" customFormat="1" ht="20.100000000000001" customHeight="1">
      <c r="A760" s="294" t="s">
        <v>1709</v>
      </c>
      <c r="B760" s="295" t="s">
        <v>1710</v>
      </c>
      <c r="C760" s="117" t="s">
        <v>1702</v>
      </c>
      <c r="D760" s="117" t="s">
        <v>1269</v>
      </c>
      <c r="E760" s="296">
        <v>35</v>
      </c>
      <c r="F760" s="297">
        <v>262.68</v>
      </c>
      <c r="G760" s="120"/>
      <c r="H760" s="362"/>
    </row>
    <row r="761" spans="1:8" s="108" customFormat="1" ht="20.100000000000001" customHeight="1">
      <c r="A761" s="294" t="s">
        <v>1711</v>
      </c>
      <c r="B761" s="295" t="s">
        <v>1712</v>
      </c>
      <c r="C761" s="117" t="s">
        <v>1702</v>
      </c>
      <c r="D761" s="117" t="s">
        <v>1269</v>
      </c>
      <c r="E761" s="296">
        <v>18</v>
      </c>
      <c r="F761" s="297">
        <v>393.36</v>
      </c>
      <c r="G761" s="120"/>
      <c r="H761" s="362"/>
    </row>
    <row r="762" spans="1:8" s="108" customFormat="1" ht="20.100000000000001" customHeight="1">
      <c r="A762" s="294" t="s">
        <v>1713</v>
      </c>
      <c r="B762" s="295" t="s">
        <v>1714</v>
      </c>
      <c r="C762" s="117" t="s">
        <v>1702</v>
      </c>
      <c r="D762" s="117" t="s">
        <v>1269</v>
      </c>
      <c r="E762" s="296">
        <v>18</v>
      </c>
      <c r="F762" s="297">
        <v>207.23999999999998</v>
      </c>
      <c r="G762" s="120"/>
      <c r="H762" s="362"/>
    </row>
    <row r="763" spans="1:8" s="108" customFormat="1" ht="20.100000000000001" customHeight="1">
      <c r="A763" s="294" t="s">
        <v>1715</v>
      </c>
      <c r="B763" s="295" t="s">
        <v>1716</v>
      </c>
      <c r="C763" s="117" t="s">
        <v>1702</v>
      </c>
      <c r="D763" s="117" t="s">
        <v>1269</v>
      </c>
      <c r="E763" s="296">
        <v>35</v>
      </c>
      <c r="F763" s="297">
        <v>132</v>
      </c>
      <c r="G763" s="120"/>
      <c r="H763" s="362"/>
    </row>
    <row r="764" spans="1:8" s="108" customFormat="1" ht="20.100000000000001" customHeight="1">
      <c r="A764" s="294" t="s">
        <v>1717</v>
      </c>
      <c r="B764" s="295" t="s">
        <v>1718</v>
      </c>
      <c r="C764" s="117" t="s">
        <v>1702</v>
      </c>
      <c r="D764" s="117" t="s">
        <v>1269</v>
      </c>
      <c r="E764" s="296">
        <v>35</v>
      </c>
      <c r="F764" s="297">
        <v>122.75999999999999</v>
      </c>
      <c r="G764" s="120"/>
      <c r="H764" s="362"/>
    </row>
    <row r="765" spans="1:8" s="108" customFormat="1" ht="20.100000000000001" customHeight="1">
      <c r="A765" s="294" t="s">
        <v>1719</v>
      </c>
      <c r="B765" s="295" t="s">
        <v>1720</v>
      </c>
      <c r="C765" s="117" t="s">
        <v>1702</v>
      </c>
      <c r="D765" s="117" t="s">
        <v>1269</v>
      </c>
      <c r="E765" s="296">
        <v>18</v>
      </c>
      <c r="F765" s="297">
        <v>188.76000000000002</v>
      </c>
      <c r="G765" s="120"/>
      <c r="H765" s="362"/>
    </row>
    <row r="766" spans="1:8" s="108" customFormat="1" ht="20.100000000000001" customHeight="1">
      <c r="A766" s="294" t="s">
        <v>1721</v>
      </c>
      <c r="B766" s="295" t="s">
        <v>1722</v>
      </c>
      <c r="C766" s="117" t="s">
        <v>1702</v>
      </c>
      <c r="D766" s="117" t="s">
        <v>1269</v>
      </c>
      <c r="E766" s="296">
        <v>18</v>
      </c>
      <c r="F766" s="297">
        <v>259.38</v>
      </c>
      <c r="G766" s="120"/>
      <c r="H766" s="362"/>
    </row>
    <row r="767" spans="1:8" s="108" customFormat="1" ht="20.100000000000001" customHeight="1">
      <c r="A767" s="294" t="s">
        <v>1723</v>
      </c>
      <c r="B767" s="295" t="s">
        <v>1724</v>
      </c>
      <c r="C767" s="117" t="s">
        <v>1702</v>
      </c>
      <c r="D767" s="117" t="s">
        <v>1269</v>
      </c>
      <c r="E767" s="296">
        <v>24</v>
      </c>
      <c r="F767" s="297">
        <v>170.28</v>
      </c>
      <c r="G767" s="120"/>
      <c r="H767" s="362"/>
    </row>
    <row r="768" spans="1:8" s="108" customFormat="1" ht="20.100000000000001" customHeight="1">
      <c r="A768" s="294" t="s">
        <v>1725</v>
      </c>
      <c r="B768" s="295" t="s">
        <v>1726</v>
      </c>
      <c r="C768" s="117" t="s">
        <v>1702</v>
      </c>
      <c r="D768" s="117" t="s">
        <v>1269</v>
      </c>
      <c r="E768" s="296">
        <v>24</v>
      </c>
      <c r="F768" s="297">
        <v>170.28</v>
      </c>
      <c r="G768" s="120"/>
      <c r="H768" s="362"/>
    </row>
    <row r="769" spans="1:8" s="108" customFormat="1" ht="20.100000000000001" customHeight="1">
      <c r="A769" s="294" t="s">
        <v>1727</v>
      </c>
      <c r="B769" s="295" t="s">
        <v>1728</v>
      </c>
      <c r="C769" s="117" t="s">
        <v>1702</v>
      </c>
      <c r="D769" s="117" t="s">
        <v>1269</v>
      </c>
      <c r="E769" s="296">
        <v>24</v>
      </c>
      <c r="F769" s="297">
        <v>170.28</v>
      </c>
      <c r="G769" s="120"/>
      <c r="H769" s="362"/>
    </row>
    <row r="770" spans="1:8" s="108" customFormat="1" ht="20.100000000000001" customHeight="1">
      <c r="A770" s="294" t="s">
        <v>1729</v>
      </c>
      <c r="B770" s="295" t="s">
        <v>1730</v>
      </c>
      <c r="C770" s="117" t="s">
        <v>1702</v>
      </c>
      <c r="D770" s="117" t="s">
        <v>1269</v>
      </c>
      <c r="E770" s="296">
        <v>6</v>
      </c>
      <c r="F770" s="297">
        <v>232.98</v>
      </c>
      <c r="G770" s="120"/>
      <c r="H770" s="362"/>
    </row>
    <row r="771" spans="1:8" s="108" customFormat="1" ht="20.100000000000001" customHeight="1">
      <c r="A771" s="294" t="s">
        <v>1731</v>
      </c>
      <c r="B771" s="295" t="s">
        <v>1732</v>
      </c>
      <c r="C771" s="117" t="s">
        <v>1702</v>
      </c>
      <c r="D771" s="117" t="s">
        <v>1269</v>
      </c>
      <c r="E771" s="296">
        <v>24</v>
      </c>
      <c r="F771" s="297">
        <v>104.28</v>
      </c>
      <c r="G771" s="120"/>
      <c r="H771" s="362"/>
    </row>
    <row r="772" spans="1:8" s="108" customFormat="1" ht="20.100000000000001" customHeight="1">
      <c r="A772" s="294" t="s">
        <v>1733</v>
      </c>
      <c r="B772" s="295" t="s">
        <v>1734</v>
      </c>
      <c r="C772" s="117" t="s">
        <v>1702</v>
      </c>
      <c r="D772" s="117" t="s">
        <v>1269</v>
      </c>
      <c r="E772" s="296">
        <v>6</v>
      </c>
      <c r="F772" s="297">
        <v>216.48</v>
      </c>
      <c r="G772" s="120"/>
      <c r="H772" s="362"/>
    </row>
    <row r="773" spans="1:8" s="108" customFormat="1" ht="20.100000000000001" customHeight="1">
      <c r="A773" s="294" t="s">
        <v>1735</v>
      </c>
      <c r="B773" s="295" t="s">
        <v>1736</v>
      </c>
      <c r="C773" s="117" t="s">
        <v>1702</v>
      </c>
      <c r="D773" s="117" t="s">
        <v>1269</v>
      </c>
      <c r="E773" s="296">
        <v>24</v>
      </c>
      <c r="F773" s="297">
        <v>52.14</v>
      </c>
      <c r="G773" s="120"/>
      <c r="H773" s="362"/>
    </row>
    <row r="774" spans="1:8" s="108" customFormat="1" ht="20.100000000000001" customHeight="1">
      <c r="A774" s="294" t="s">
        <v>1737</v>
      </c>
      <c r="B774" s="295" t="s">
        <v>1738</v>
      </c>
      <c r="C774" s="117" t="s">
        <v>1702</v>
      </c>
      <c r="D774" s="117" t="s">
        <v>1269</v>
      </c>
      <c r="E774" s="296">
        <v>6</v>
      </c>
      <c r="F774" s="297">
        <v>313.5</v>
      </c>
      <c r="G774" s="120"/>
      <c r="H774" s="362"/>
    </row>
    <row r="775" spans="1:8" s="108" customFormat="1" ht="20.100000000000001" customHeight="1">
      <c r="A775" s="294" t="s">
        <v>1739</v>
      </c>
      <c r="B775" s="295" t="s">
        <v>1740</v>
      </c>
      <c r="C775" s="117" t="s">
        <v>1702</v>
      </c>
      <c r="D775" s="117" t="s">
        <v>1269</v>
      </c>
      <c r="E775" s="296">
        <v>24</v>
      </c>
      <c r="F775" s="297">
        <v>78.540000000000006</v>
      </c>
      <c r="G775" s="120"/>
      <c r="H775" s="362"/>
    </row>
    <row r="776" spans="1:8" s="108" customFormat="1" ht="20.100000000000001" customHeight="1">
      <c r="A776" s="294" t="s">
        <v>1741</v>
      </c>
      <c r="B776" s="295" t="s">
        <v>1742</v>
      </c>
      <c r="C776" s="117" t="s">
        <v>1702</v>
      </c>
      <c r="D776" s="117" t="s">
        <v>1269</v>
      </c>
      <c r="E776" s="296">
        <v>24</v>
      </c>
      <c r="F776" s="297">
        <v>84.149999999999991</v>
      </c>
      <c r="G776" s="120"/>
      <c r="H776" s="362"/>
    </row>
    <row r="777" spans="1:8" s="108" customFormat="1" ht="20.100000000000001" customHeight="1">
      <c r="A777" s="294" t="s">
        <v>1743</v>
      </c>
      <c r="B777" s="295" t="s">
        <v>1744</v>
      </c>
      <c r="C777" s="117" t="s">
        <v>1702</v>
      </c>
      <c r="D777" s="117" t="s">
        <v>1269</v>
      </c>
      <c r="E777" s="296">
        <v>12</v>
      </c>
      <c r="F777" s="297">
        <v>94.38000000000001</v>
      </c>
      <c r="G777" s="120"/>
      <c r="H777" s="362"/>
    </row>
    <row r="778" spans="1:8" s="108" customFormat="1" ht="20.100000000000001" customHeight="1">
      <c r="A778" s="294" t="s">
        <v>1745</v>
      </c>
      <c r="B778" s="295" t="s">
        <v>1746</v>
      </c>
      <c r="C778" s="117" t="s">
        <v>1702</v>
      </c>
      <c r="D778" s="117" t="s">
        <v>1269</v>
      </c>
      <c r="E778" s="296">
        <v>18</v>
      </c>
      <c r="F778" s="297">
        <v>151.13999999999999</v>
      </c>
      <c r="G778" s="120"/>
      <c r="H778" s="362"/>
    </row>
    <row r="779" spans="1:8" s="108" customFormat="1" ht="20.100000000000001" customHeight="1">
      <c r="A779" s="294" t="s">
        <v>1747</v>
      </c>
      <c r="B779" s="295" t="s">
        <v>1748</v>
      </c>
      <c r="C779" s="117" t="s">
        <v>1702</v>
      </c>
      <c r="D779" s="117" t="s">
        <v>1269</v>
      </c>
      <c r="E779" s="296">
        <v>24</v>
      </c>
      <c r="F779" s="297">
        <v>170.28</v>
      </c>
      <c r="G779" s="120"/>
      <c r="H779" s="362"/>
    </row>
    <row r="780" spans="1:8" s="108" customFormat="1" ht="20.100000000000001" customHeight="1">
      <c r="A780" s="294" t="s">
        <v>1749</v>
      </c>
      <c r="B780" s="295" t="s">
        <v>1750</v>
      </c>
      <c r="C780" s="117" t="s">
        <v>1702</v>
      </c>
      <c r="D780" s="117" t="s">
        <v>1269</v>
      </c>
      <c r="E780" s="296">
        <v>360</v>
      </c>
      <c r="F780" s="297">
        <v>131.34</v>
      </c>
      <c r="G780" s="120"/>
      <c r="H780" s="362"/>
    </row>
    <row r="781" spans="1:8" s="108" customFormat="1" ht="20.100000000000001" customHeight="1">
      <c r="A781" s="294" t="s">
        <v>1751</v>
      </c>
      <c r="B781" s="295" t="s">
        <v>1752</v>
      </c>
      <c r="C781" s="117" t="s">
        <v>1702</v>
      </c>
      <c r="D781" s="117" t="s">
        <v>1269</v>
      </c>
      <c r="E781" s="296">
        <v>360</v>
      </c>
      <c r="F781" s="297">
        <v>131.34</v>
      </c>
      <c r="G781" s="120"/>
      <c r="H781" s="362"/>
    </row>
    <row r="782" spans="1:8" s="108" customFormat="1" ht="20.100000000000001" customHeight="1">
      <c r="A782" s="294" t="s">
        <v>1753</v>
      </c>
      <c r="B782" s="295" t="s">
        <v>1754</v>
      </c>
      <c r="C782" s="117" t="s">
        <v>1702</v>
      </c>
      <c r="D782" s="117" t="s">
        <v>1269</v>
      </c>
      <c r="E782" s="296">
        <v>12</v>
      </c>
      <c r="F782" s="297">
        <v>91.08</v>
      </c>
      <c r="G782" s="120"/>
      <c r="H782" s="362"/>
    </row>
    <row r="783" spans="1:8" s="108" customFormat="1" ht="24.95" customHeight="1">
      <c r="A783" s="294" t="s">
        <v>1755</v>
      </c>
      <c r="B783" s="295" t="s">
        <v>1756</v>
      </c>
      <c r="C783" s="117" t="s">
        <v>1702</v>
      </c>
      <c r="D783" s="117" t="s">
        <v>1269</v>
      </c>
      <c r="E783" s="296">
        <v>6</v>
      </c>
      <c r="F783" s="297">
        <v>356.4</v>
      </c>
      <c r="G783" s="120"/>
      <c r="H783" s="362"/>
    </row>
    <row r="784" spans="1:8" s="108" customFormat="1" ht="24.95" customHeight="1">
      <c r="A784" s="294" t="s">
        <v>1757</v>
      </c>
      <c r="B784" s="295" t="s">
        <v>1758</v>
      </c>
      <c r="C784" s="117" t="s">
        <v>1702</v>
      </c>
      <c r="D784" s="117" t="s">
        <v>1269</v>
      </c>
      <c r="E784" s="296">
        <v>11</v>
      </c>
      <c r="F784" s="297">
        <v>207.9</v>
      </c>
      <c r="G784" s="120"/>
      <c r="H784" s="362"/>
    </row>
    <row r="785" spans="1:8" s="108" customFormat="1" ht="24.95" customHeight="1">
      <c r="A785" s="294" t="s">
        <v>1759</v>
      </c>
      <c r="B785" s="295" t="s">
        <v>1760</v>
      </c>
      <c r="C785" s="117" t="s">
        <v>1702</v>
      </c>
      <c r="D785" s="117" t="s">
        <v>1269</v>
      </c>
      <c r="E785" s="296">
        <v>24</v>
      </c>
      <c r="F785" s="297">
        <v>91.08</v>
      </c>
      <c r="G785" s="120"/>
      <c r="H785" s="362"/>
    </row>
    <row r="786" spans="1:8" s="108" customFormat="1" ht="20.100000000000001" customHeight="1">
      <c r="A786" s="294" t="s">
        <v>1761</v>
      </c>
      <c r="B786" s="295" t="s">
        <v>1762</v>
      </c>
      <c r="C786" s="117" t="s">
        <v>1702</v>
      </c>
      <c r="D786" s="117" t="s">
        <v>1269</v>
      </c>
      <c r="E786" s="296">
        <v>27</v>
      </c>
      <c r="F786" s="297">
        <v>273.89999999999998</v>
      </c>
      <c r="G786" s="120"/>
      <c r="H786" s="362"/>
    </row>
    <row r="787" spans="1:8" s="108" customFormat="1" ht="20.100000000000001" customHeight="1">
      <c r="A787" s="294" t="s">
        <v>1763</v>
      </c>
      <c r="B787" s="295" t="s">
        <v>1764</v>
      </c>
      <c r="C787" s="117" t="s">
        <v>1702</v>
      </c>
      <c r="D787" s="117" t="s">
        <v>1269</v>
      </c>
      <c r="E787" s="296">
        <v>42</v>
      </c>
      <c r="F787" s="297">
        <v>48.18</v>
      </c>
      <c r="G787" s="120"/>
      <c r="H787" s="362"/>
    </row>
    <row r="788" spans="1:8" s="108" customFormat="1" ht="20.100000000000001" customHeight="1">
      <c r="A788" s="294" t="s">
        <v>1765</v>
      </c>
      <c r="B788" s="295" t="s">
        <v>1766</v>
      </c>
      <c r="C788" s="117" t="s">
        <v>1702</v>
      </c>
      <c r="D788" s="117" t="s">
        <v>1269</v>
      </c>
      <c r="E788" s="296">
        <v>20</v>
      </c>
      <c r="F788" s="297">
        <v>598.62</v>
      </c>
      <c r="G788" s="120"/>
      <c r="H788" s="362"/>
    </row>
    <row r="789" spans="1:8" s="108" customFormat="1" ht="20.100000000000001" customHeight="1">
      <c r="A789" s="294" t="s">
        <v>1767</v>
      </c>
      <c r="B789" s="295" t="s">
        <v>1768</v>
      </c>
      <c r="C789" s="117" t="s">
        <v>1702</v>
      </c>
      <c r="D789" s="117" t="s">
        <v>1269</v>
      </c>
      <c r="E789" s="296">
        <v>40</v>
      </c>
      <c r="F789" s="297">
        <v>279.18</v>
      </c>
      <c r="G789" s="120"/>
      <c r="H789" s="362"/>
    </row>
    <row r="790" spans="1:8" s="108" customFormat="1" ht="20.100000000000001" customHeight="1">
      <c r="A790" s="294" t="s">
        <v>1769</v>
      </c>
      <c r="B790" s="295" t="s">
        <v>1770</v>
      </c>
      <c r="C790" s="117" t="s">
        <v>1702</v>
      </c>
      <c r="D790" s="117" t="s">
        <v>1269</v>
      </c>
      <c r="E790" s="296">
        <v>6</v>
      </c>
      <c r="F790" s="297">
        <v>332.64</v>
      </c>
      <c r="G790" s="120"/>
      <c r="H790" s="362"/>
    </row>
    <row r="791" spans="1:8" s="108" customFormat="1" ht="20.100000000000001" customHeight="1">
      <c r="A791" s="294" t="s">
        <v>1771</v>
      </c>
      <c r="B791" s="295" t="s">
        <v>1772</v>
      </c>
      <c r="C791" s="117" t="s">
        <v>1702</v>
      </c>
      <c r="D791" s="117" t="s">
        <v>1269</v>
      </c>
      <c r="E791" s="296">
        <v>24</v>
      </c>
      <c r="F791" s="297">
        <v>73.92</v>
      </c>
      <c r="G791" s="120"/>
      <c r="H791" s="362"/>
    </row>
    <row r="792" spans="1:8" s="108" customFormat="1" ht="20.100000000000001" customHeight="1">
      <c r="A792" s="294" t="s">
        <v>1773</v>
      </c>
      <c r="B792" s="295" t="s">
        <v>1774</v>
      </c>
      <c r="C792" s="117" t="s">
        <v>1702</v>
      </c>
      <c r="D792" s="117" t="s">
        <v>1269</v>
      </c>
      <c r="E792" s="296">
        <v>35</v>
      </c>
      <c r="F792" s="297">
        <v>106.91999999999999</v>
      </c>
      <c r="G792" s="120"/>
      <c r="H792" s="362"/>
    </row>
    <row r="793" spans="1:8" s="108" customFormat="1" ht="20.100000000000001" customHeight="1">
      <c r="A793" s="294" t="s">
        <v>1775</v>
      </c>
      <c r="B793" s="295" t="s">
        <v>1776</v>
      </c>
      <c r="C793" s="117" t="s">
        <v>1702</v>
      </c>
      <c r="D793" s="117" t="s">
        <v>1269</v>
      </c>
      <c r="E793" s="296">
        <v>40</v>
      </c>
      <c r="F793" s="297">
        <v>188.1</v>
      </c>
      <c r="G793" s="120"/>
      <c r="H793" s="362"/>
    </row>
    <row r="794" spans="1:8" s="108" customFormat="1" ht="20.100000000000001" customHeight="1">
      <c r="A794" s="294" t="s">
        <v>1777</v>
      </c>
      <c r="B794" s="295" t="s">
        <v>1778</v>
      </c>
      <c r="C794" s="117" t="s">
        <v>1702</v>
      </c>
      <c r="D794" s="117" t="s">
        <v>1269</v>
      </c>
      <c r="E794" s="296">
        <v>360</v>
      </c>
      <c r="F794" s="297">
        <v>131.34</v>
      </c>
      <c r="G794" s="120"/>
      <c r="H794" s="362"/>
    </row>
    <row r="795" spans="1:8" s="108" customFormat="1" ht="20.100000000000001" customHeight="1">
      <c r="A795" s="294" t="s">
        <v>1779</v>
      </c>
      <c r="B795" s="295" t="s">
        <v>1780</v>
      </c>
      <c r="C795" s="117" t="s">
        <v>1702</v>
      </c>
      <c r="D795" s="117" t="s">
        <v>1269</v>
      </c>
      <c r="E795" s="296">
        <v>360</v>
      </c>
      <c r="F795" s="297">
        <v>131.34</v>
      </c>
      <c r="G795" s="120"/>
      <c r="H795" s="362"/>
    </row>
    <row r="796" spans="1:8" s="108" customFormat="1" ht="20.100000000000001" customHeight="1">
      <c r="A796" s="294" t="s">
        <v>1781</v>
      </c>
      <c r="B796" s="295" t="s">
        <v>1782</v>
      </c>
      <c r="C796" s="117" t="s">
        <v>1702</v>
      </c>
      <c r="D796" s="117" t="s">
        <v>1269</v>
      </c>
      <c r="E796" s="296">
        <v>70</v>
      </c>
      <c r="F796" s="297">
        <v>71.28</v>
      </c>
      <c r="G796" s="120"/>
      <c r="H796" s="362"/>
    </row>
    <row r="797" spans="1:8" ht="30" customHeight="1">
      <c r="A797" s="298"/>
      <c r="B797" s="299" t="s">
        <v>1783</v>
      </c>
      <c r="C797" s="300"/>
      <c r="D797" s="300"/>
      <c r="E797" s="301"/>
      <c r="F797" s="302"/>
      <c r="G797" s="302"/>
      <c r="H797" s="362"/>
    </row>
    <row r="798" spans="1:8" s="308" customFormat="1" ht="18" customHeight="1">
      <c r="A798" s="304" t="s">
        <v>483</v>
      </c>
      <c r="B798" s="305" t="s">
        <v>182</v>
      </c>
      <c r="C798" s="293" t="s">
        <v>1784</v>
      </c>
      <c r="D798" s="441" t="s">
        <v>1785</v>
      </c>
      <c r="E798" s="442"/>
      <c r="F798" s="306" t="s">
        <v>1265</v>
      </c>
      <c r="G798" s="307" t="s">
        <v>1786</v>
      </c>
      <c r="H798" s="362"/>
    </row>
    <row r="799" spans="1:8" ht="18" customHeight="1">
      <c r="A799" s="309">
        <v>4610094695370</v>
      </c>
      <c r="B799" s="310" t="s">
        <v>1787</v>
      </c>
      <c r="C799" s="311" t="s">
        <v>1788</v>
      </c>
      <c r="D799" s="434" t="s">
        <v>1789</v>
      </c>
      <c r="E799" s="435"/>
      <c r="F799" s="312">
        <v>508.2</v>
      </c>
      <c r="G799" s="183" t="s">
        <v>1790</v>
      </c>
      <c r="H799" s="362"/>
    </row>
    <row r="800" spans="1:8" ht="18" customHeight="1">
      <c r="A800" s="309">
        <v>4670014509552</v>
      </c>
      <c r="B800" s="313" t="s">
        <v>1791</v>
      </c>
      <c r="C800" s="311" t="s">
        <v>1788</v>
      </c>
      <c r="D800" s="434" t="s">
        <v>1792</v>
      </c>
      <c r="E800" s="435"/>
      <c r="F800" s="312">
        <v>1207.8</v>
      </c>
      <c r="G800" s="183" t="s">
        <v>1793</v>
      </c>
      <c r="H800" s="362"/>
    </row>
    <row r="801" spans="1:8" ht="18" customHeight="1">
      <c r="A801" s="309">
        <v>4610094691617</v>
      </c>
      <c r="B801" s="313" t="s">
        <v>1794</v>
      </c>
      <c r="C801" s="311" t="s">
        <v>1788</v>
      </c>
      <c r="D801" s="434" t="s">
        <v>1792</v>
      </c>
      <c r="E801" s="435"/>
      <c r="F801" s="312">
        <v>883.07999999999993</v>
      </c>
      <c r="G801" s="183" t="s">
        <v>1795</v>
      </c>
      <c r="H801" s="362"/>
    </row>
    <row r="802" spans="1:8" ht="18" customHeight="1">
      <c r="A802" s="309">
        <v>4610094694526</v>
      </c>
      <c r="B802" s="164" t="s">
        <v>1796</v>
      </c>
      <c r="C802" s="314" t="s">
        <v>1788</v>
      </c>
      <c r="D802" s="434" t="s">
        <v>1797</v>
      </c>
      <c r="E802" s="435"/>
      <c r="F802" s="312">
        <v>704.88</v>
      </c>
      <c r="G802" s="183" t="s">
        <v>1798</v>
      </c>
      <c r="H802" s="362"/>
    </row>
    <row r="803" spans="1:8" ht="18" customHeight="1">
      <c r="A803" s="309">
        <v>4610094690573</v>
      </c>
      <c r="B803" s="313" t="s">
        <v>1799</v>
      </c>
      <c r="C803" s="315" t="s">
        <v>1788</v>
      </c>
      <c r="D803" s="434" t="s">
        <v>1797</v>
      </c>
      <c r="E803" s="435"/>
      <c r="F803" s="312">
        <v>546.4799999999999</v>
      </c>
      <c r="G803" s="183" t="s">
        <v>1800</v>
      </c>
      <c r="H803" s="362"/>
    </row>
    <row r="804" spans="1:8" ht="18" customHeight="1">
      <c r="A804" s="309">
        <v>4610094695202</v>
      </c>
      <c r="B804" s="316" t="s">
        <v>1801</v>
      </c>
      <c r="C804" s="315" t="s">
        <v>1788</v>
      </c>
      <c r="D804" s="434" t="s">
        <v>1797</v>
      </c>
      <c r="E804" s="435"/>
      <c r="F804" s="312">
        <v>590.04</v>
      </c>
      <c r="G804" s="183" t="s">
        <v>1802</v>
      </c>
      <c r="H804" s="362"/>
    </row>
    <row r="805" spans="1:8" ht="18" customHeight="1">
      <c r="A805" s="309">
        <v>4610094690368</v>
      </c>
      <c r="B805" s="310" t="s">
        <v>1803</v>
      </c>
      <c r="C805" s="317" t="s">
        <v>1788</v>
      </c>
      <c r="D805" s="434" t="s">
        <v>1804</v>
      </c>
      <c r="E805" s="435"/>
      <c r="F805" s="312">
        <v>1388.64</v>
      </c>
      <c r="G805" s="183" t="s">
        <v>1805</v>
      </c>
      <c r="H805" s="362"/>
    </row>
    <row r="806" spans="1:8" ht="15.95" customHeight="1">
      <c r="A806" s="309">
        <v>4610094697244</v>
      </c>
      <c r="B806" s="316" t="s">
        <v>1806</v>
      </c>
      <c r="C806" s="314" t="s">
        <v>1788</v>
      </c>
      <c r="D806" s="434" t="s">
        <v>1804</v>
      </c>
      <c r="E806" s="435"/>
      <c r="F806" s="318">
        <v>555.72</v>
      </c>
      <c r="G806" s="183" t="s">
        <v>1807</v>
      </c>
      <c r="H806" s="362"/>
    </row>
    <row r="807" spans="1:8" ht="18" customHeight="1">
      <c r="A807" s="319"/>
      <c r="B807" s="319"/>
      <c r="C807" s="320"/>
      <c r="D807" s="436" t="s">
        <v>1808</v>
      </c>
      <c r="E807" s="436"/>
      <c r="F807" s="321"/>
      <c r="G807" s="322"/>
      <c r="H807" s="362"/>
    </row>
    <row r="808" spans="1:8" ht="18" customHeight="1">
      <c r="A808" s="323">
        <v>4610094694830</v>
      </c>
      <c r="B808" s="324" t="s">
        <v>1809</v>
      </c>
      <c r="C808" s="324" t="s">
        <v>1810</v>
      </c>
      <c r="D808" s="443" t="s">
        <v>1811</v>
      </c>
      <c r="E808" s="444"/>
      <c r="F808" s="325">
        <v>1048.9248000000002</v>
      </c>
      <c r="G808" s="326" t="s">
        <v>1812</v>
      </c>
      <c r="H808" s="362"/>
    </row>
    <row r="809" spans="1:8" s="328" customFormat="1" ht="18" customHeight="1">
      <c r="A809" s="309">
        <v>4610094694847</v>
      </c>
      <c r="B809" s="183" t="s">
        <v>1813</v>
      </c>
      <c r="C809" s="183" t="s">
        <v>1810</v>
      </c>
      <c r="D809" s="445"/>
      <c r="E809" s="446"/>
      <c r="F809" s="327">
        <v>707.2296</v>
      </c>
      <c r="G809" s="326" t="s">
        <v>1812</v>
      </c>
      <c r="H809" s="362"/>
    </row>
    <row r="810" spans="1:8" ht="18" customHeight="1">
      <c r="A810" s="309">
        <v>4610094694823</v>
      </c>
      <c r="B810" s="183" t="s">
        <v>1814</v>
      </c>
      <c r="C810" s="183" t="s">
        <v>1810</v>
      </c>
      <c r="D810" s="445"/>
      <c r="E810" s="446"/>
      <c r="F810" s="327">
        <v>1104.5496000000001</v>
      </c>
      <c r="G810" s="326" t="s">
        <v>1815</v>
      </c>
      <c r="H810" s="362"/>
    </row>
    <row r="811" spans="1:8" ht="18" customHeight="1">
      <c r="A811" s="309">
        <v>4610094695936</v>
      </c>
      <c r="B811" s="183" t="s">
        <v>1816</v>
      </c>
      <c r="C811" s="183" t="s">
        <v>1810</v>
      </c>
      <c r="D811" s="445"/>
      <c r="E811" s="446"/>
      <c r="F811" s="327">
        <v>1501.0749599999997</v>
      </c>
      <c r="G811" s="326" t="s">
        <v>1817</v>
      </c>
      <c r="H811" s="362"/>
    </row>
    <row r="812" spans="1:8" ht="18" customHeight="1">
      <c r="A812" s="309">
        <v>4610094694366</v>
      </c>
      <c r="B812" s="183" t="s">
        <v>1818</v>
      </c>
      <c r="C812" s="183" t="s">
        <v>1810</v>
      </c>
      <c r="D812" s="445"/>
      <c r="E812" s="446"/>
      <c r="F812" s="327">
        <v>2224.9920000000002</v>
      </c>
      <c r="G812" s="329" t="s">
        <v>1819</v>
      </c>
      <c r="H812" s="362"/>
    </row>
    <row r="813" spans="1:8" ht="18" customHeight="1">
      <c r="A813" s="309">
        <v>4610094696667</v>
      </c>
      <c r="B813" s="183" t="s">
        <v>1820</v>
      </c>
      <c r="C813" s="183" t="s">
        <v>1810</v>
      </c>
      <c r="D813" s="445"/>
      <c r="E813" s="446"/>
      <c r="F813" s="327">
        <v>739.01520000000016</v>
      </c>
      <c r="G813" s="329" t="s">
        <v>1821</v>
      </c>
      <c r="H813" s="362"/>
    </row>
    <row r="814" spans="1:8" ht="18" customHeight="1">
      <c r="A814" s="309">
        <v>4610094694779</v>
      </c>
      <c r="B814" s="183" t="s">
        <v>1822</v>
      </c>
      <c r="C814" s="183" t="s">
        <v>1810</v>
      </c>
      <c r="D814" s="447"/>
      <c r="E814" s="448"/>
      <c r="F814" s="327">
        <v>532.40880000000004</v>
      </c>
      <c r="G814" s="329" t="s">
        <v>1823</v>
      </c>
      <c r="H814" s="362"/>
    </row>
    <row r="815" spans="1:8" ht="18" customHeight="1">
      <c r="A815" s="330"/>
      <c r="B815" s="330"/>
      <c r="C815" s="331"/>
      <c r="D815" s="436" t="s">
        <v>1824</v>
      </c>
      <c r="E815" s="470"/>
      <c r="F815" s="327"/>
      <c r="G815" s="322"/>
      <c r="H815" s="362"/>
    </row>
    <row r="816" spans="1:8" ht="69" customHeight="1">
      <c r="A816" s="332">
        <v>4670014502096</v>
      </c>
      <c r="B816" s="183" t="s">
        <v>1825</v>
      </c>
      <c r="C816" s="333" t="s">
        <v>1826</v>
      </c>
      <c r="D816" s="443" t="s">
        <v>1789</v>
      </c>
      <c r="E816" s="444"/>
      <c r="F816" s="327">
        <v>1114.8799200000001</v>
      </c>
      <c r="G816" s="183" t="s">
        <v>1827</v>
      </c>
      <c r="H816" s="362"/>
    </row>
    <row r="817" spans="1:8" s="328" customFormat="1" ht="18" customHeight="1">
      <c r="A817" s="332">
        <v>4610094691648</v>
      </c>
      <c r="B817" s="183" t="s">
        <v>1828</v>
      </c>
      <c r="C817" s="333" t="s">
        <v>1826</v>
      </c>
      <c r="D817" s="445"/>
      <c r="E817" s="446"/>
      <c r="F817" s="327">
        <v>662.72976000000017</v>
      </c>
      <c r="G817" s="183" t="s">
        <v>1827</v>
      </c>
      <c r="H817" s="362"/>
    </row>
    <row r="818" spans="1:8" ht="42" customHeight="1">
      <c r="A818" s="332">
        <v>4610094693628</v>
      </c>
      <c r="B818" s="183" t="s">
        <v>1829</v>
      </c>
      <c r="C818" s="333" t="s">
        <v>1826</v>
      </c>
      <c r="D818" s="445"/>
      <c r="E818" s="446"/>
      <c r="F818" s="327">
        <v>1585.3068000000001</v>
      </c>
      <c r="G818" s="183" t="s">
        <v>1830</v>
      </c>
      <c r="H818" s="362"/>
    </row>
    <row r="819" spans="1:8" ht="18" customHeight="1">
      <c r="A819" s="332">
        <v>4670014509651</v>
      </c>
      <c r="B819" s="183" t="s">
        <v>1831</v>
      </c>
      <c r="C819" s="333" t="s">
        <v>1826</v>
      </c>
      <c r="D819" s="445"/>
      <c r="E819" s="446"/>
      <c r="F819" s="327">
        <v>954.36264000000006</v>
      </c>
      <c r="G819" s="183" t="s">
        <v>1832</v>
      </c>
      <c r="H819" s="362"/>
    </row>
    <row r="820" spans="1:8" ht="18" customHeight="1">
      <c r="A820" s="332">
        <v>4670014508364</v>
      </c>
      <c r="B820" s="183" t="s">
        <v>1833</v>
      </c>
      <c r="C820" s="333" t="s">
        <v>1826</v>
      </c>
      <c r="D820" s="447"/>
      <c r="E820" s="448"/>
      <c r="F820" s="327">
        <v>882.0504000000002</v>
      </c>
      <c r="G820" s="183" t="s">
        <v>1834</v>
      </c>
      <c r="H820" s="362"/>
    </row>
    <row r="821" spans="1:8" ht="18" customHeight="1">
      <c r="A821" s="330"/>
      <c r="B821" s="330"/>
      <c r="C821" s="331"/>
      <c r="D821" s="436" t="s">
        <v>1835</v>
      </c>
      <c r="E821" s="470"/>
      <c r="F821" s="327"/>
      <c r="G821" s="322"/>
      <c r="H821" s="362"/>
    </row>
    <row r="822" spans="1:8" ht="18" customHeight="1">
      <c r="A822" s="332">
        <v>4670014501198</v>
      </c>
      <c r="B822" s="183" t="s">
        <v>1836</v>
      </c>
      <c r="C822" s="333" t="s">
        <v>1826</v>
      </c>
      <c r="D822" s="443" t="s">
        <v>1792</v>
      </c>
      <c r="E822" s="444"/>
      <c r="F822" s="327">
        <v>766.03296000000034</v>
      </c>
      <c r="G822" s="183" t="s">
        <v>1837</v>
      </c>
      <c r="H822" s="362"/>
    </row>
    <row r="823" spans="1:8" ht="18" customHeight="1">
      <c r="A823" s="332">
        <v>4610094693918</v>
      </c>
      <c r="B823" s="183" t="s">
        <v>1838</v>
      </c>
      <c r="C823" s="333" t="s">
        <v>1826</v>
      </c>
      <c r="D823" s="445"/>
      <c r="E823" s="446"/>
      <c r="F823" s="327">
        <v>349.64159999999998</v>
      </c>
      <c r="G823" s="183" t="s">
        <v>1837</v>
      </c>
      <c r="H823" s="362"/>
    </row>
    <row r="824" spans="1:8" s="328" customFormat="1" ht="18" customHeight="1">
      <c r="A824" s="332">
        <v>4670014502034</v>
      </c>
      <c r="B824" s="183" t="s">
        <v>1839</v>
      </c>
      <c r="C824" s="333" t="s">
        <v>1826</v>
      </c>
      <c r="D824" s="445"/>
      <c r="E824" s="446"/>
      <c r="F824" s="327">
        <v>1918.2609600000005</v>
      </c>
      <c r="G824" s="183" t="s">
        <v>1840</v>
      </c>
      <c r="H824" s="362"/>
    </row>
    <row r="825" spans="1:8" ht="18" customHeight="1">
      <c r="A825" s="332">
        <v>4610094693932</v>
      </c>
      <c r="B825" s="183" t="s">
        <v>1841</v>
      </c>
      <c r="C825" s="333" t="s">
        <v>1826</v>
      </c>
      <c r="D825" s="445"/>
      <c r="E825" s="446"/>
      <c r="F825" s="327">
        <v>993.30000000000018</v>
      </c>
      <c r="G825" s="183" t="s">
        <v>1840</v>
      </c>
      <c r="H825" s="362"/>
    </row>
    <row r="826" spans="1:8" ht="18" customHeight="1">
      <c r="A826" s="332">
        <v>4670014503048</v>
      </c>
      <c r="B826" s="183" t="s">
        <v>1842</v>
      </c>
      <c r="C826" s="333" t="s">
        <v>1826</v>
      </c>
      <c r="D826" s="445"/>
      <c r="E826" s="446"/>
      <c r="F826" s="327">
        <v>568.96224000000007</v>
      </c>
      <c r="G826" s="183" t="s">
        <v>1843</v>
      </c>
      <c r="H826" s="362"/>
    </row>
    <row r="827" spans="1:8" ht="18" customHeight="1">
      <c r="A827" s="332">
        <v>4670014509439</v>
      </c>
      <c r="B827" s="183" t="s">
        <v>1844</v>
      </c>
      <c r="C827" s="333" t="s">
        <v>1826</v>
      </c>
      <c r="D827" s="447"/>
      <c r="E827" s="448"/>
      <c r="F827" s="327">
        <v>2983.8732</v>
      </c>
      <c r="G827" s="183" t="s">
        <v>1845</v>
      </c>
      <c r="H827" s="362"/>
    </row>
    <row r="828" spans="1:8" ht="18" customHeight="1">
      <c r="A828" s="330"/>
      <c r="B828" s="330"/>
      <c r="C828" s="331"/>
      <c r="D828" s="436" t="s">
        <v>1846</v>
      </c>
      <c r="E828" s="470"/>
      <c r="F828" s="327"/>
      <c r="G828" s="322"/>
      <c r="H828" s="362"/>
    </row>
    <row r="829" spans="1:8" ht="18" customHeight="1">
      <c r="A829" s="332">
        <v>4670014500870</v>
      </c>
      <c r="B829" s="183" t="s">
        <v>1847</v>
      </c>
      <c r="C829" s="333" t="s">
        <v>1826</v>
      </c>
      <c r="D829" s="443" t="s">
        <v>1797</v>
      </c>
      <c r="E829" s="444"/>
      <c r="F829" s="327">
        <v>661.93512000000021</v>
      </c>
      <c r="G829" s="183" t="s">
        <v>1848</v>
      </c>
      <c r="H829" s="362"/>
    </row>
    <row r="830" spans="1:8" ht="18" customHeight="1">
      <c r="A830" s="334">
        <v>4610094691907</v>
      </c>
      <c r="B830" s="335" t="s">
        <v>1849</v>
      </c>
      <c r="C830" s="333" t="s">
        <v>1826</v>
      </c>
      <c r="D830" s="445"/>
      <c r="E830" s="446"/>
      <c r="F830" s="327">
        <v>450.56088000000005</v>
      </c>
      <c r="G830" s="183" t="s">
        <v>1848</v>
      </c>
      <c r="H830" s="362"/>
    </row>
    <row r="831" spans="1:8" s="328" customFormat="1" ht="18" customHeight="1">
      <c r="A831" s="332">
        <v>4670014500689</v>
      </c>
      <c r="B831" s="183" t="s">
        <v>1850</v>
      </c>
      <c r="C831" s="333" t="s">
        <v>1826</v>
      </c>
      <c r="D831" s="445"/>
      <c r="E831" s="446"/>
      <c r="F831" s="327">
        <v>761.26512000000014</v>
      </c>
      <c r="G831" s="183" t="s">
        <v>1851</v>
      </c>
      <c r="H831" s="362"/>
    </row>
    <row r="832" spans="1:8" s="328" customFormat="1" ht="18" customHeight="1">
      <c r="A832" s="332">
        <v>4670014500672</v>
      </c>
      <c r="B832" s="183" t="s">
        <v>1852</v>
      </c>
      <c r="C832" s="333" t="s">
        <v>1826</v>
      </c>
      <c r="D832" s="445"/>
      <c r="E832" s="446"/>
      <c r="F832" s="327">
        <v>483.14112000000011</v>
      </c>
      <c r="G832" s="183" t="s">
        <v>1851</v>
      </c>
      <c r="H832" s="362"/>
    </row>
    <row r="833" spans="1:8" ht="18" customHeight="1">
      <c r="A833" s="332">
        <v>4670014500597</v>
      </c>
      <c r="B833" s="183" t="s">
        <v>1853</v>
      </c>
      <c r="C833" s="333" t="s">
        <v>1826</v>
      </c>
      <c r="D833" s="445"/>
      <c r="E833" s="446"/>
      <c r="F833" s="327">
        <v>1005.2196000000001</v>
      </c>
      <c r="G833" s="183" t="s">
        <v>1854</v>
      </c>
      <c r="H833" s="362"/>
    </row>
    <row r="834" spans="1:8" ht="18" customHeight="1">
      <c r="A834" s="332">
        <v>4670014500580</v>
      </c>
      <c r="B834" s="183" t="s">
        <v>1855</v>
      </c>
      <c r="C834" s="333" t="s">
        <v>1826</v>
      </c>
      <c r="D834" s="445"/>
      <c r="E834" s="446"/>
      <c r="F834" s="327">
        <v>693.72072000000014</v>
      </c>
      <c r="G834" s="183" t="s">
        <v>1854</v>
      </c>
      <c r="H834" s="362"/>
    </row>
    <row r="835" spans="1:8" ht="18" customHeight="1">
      <c r="A835" s="332">
        <v>4670014502614</v>
      </c>
      <c r="B835" s="183" t="s">
        <v>1856</v>
      </c>
      <c r="C835" s="333" t="s">
        <v>1826</v>
      </c>
      <c r="D835" s="445"/>
      <c r="E835" s="446"/>
      <c r="F835" s="327">
        <v>1286.5221600000002</v>
      </c>
      <c r="G835" s="183" t="s">
        <v>1857</v>
      </c>
      <c r="H835" s="362"/>
    </row>
    <row r="836" spans="1:8" ht="18" customHeight="1">
      <c r="A836" s="332">
        <v>4610094691921</v>
      </c>
      <c r="B836" s="183" t="s">
        <v>1858</v>
      </c>
      <c r="C836" s="333" t="s">
        <v>1826</v>
      </c>
      <c r="D836" s="445"/>
      <c r="E836" s="446"/>
      <c r="F836" s="327">
        <v>804.17568000000006</v>
      </c>
      <c r="G836" s="183" t="s">
        <v>1857</v>
      </c>
      <c r="H836" s="362"/>
    </row>
    <row r="837" spans="1:8" ht="18" customHeight="1">
      <c r="A837" s="332">
        <v>4670014501891</v>
      </c>
      <c r="B837" s="183" t="s">
        <v>1859</v>
      </c>
      <c r="C837" s="333" t="s">
        <v>1826</v>
      </c>
      <c r="D837" s="445"/>
      <c r="E837" s="446"/>
      <c r="F837" s="327">
        <v>3123.7298400000004</v>
      </c>
      <c r="G837" s="183" t="s">
        <v>1860</v>
      </c>
      <c r="H837" s="362"/>
    </row>
    <row r="838" spans="1:8" ht="18" customHeight="1">
      <c r="A838" s="332">
        <v>4670014501884</v>
      </c>
      <c r="B838" s="183" t="s">
        <v>1861</v>
      </c>
      <c r="C838" s="333" t="s">
        <v>1826</v>
      </c>
      <c r="D838" s="445"/>
      <c r="E838" s="446"/>
      <c r="F838" s="327">
        <v>1741.0562400000003</v>
      </c>
      <c r="G838" s="183" t="s">
        <v>1860</v>
      </c>
      <c r="H838" s="362"/>
    </row>
    <row r="839" spans="1:8" ht="18" customHeight="1">
      <c r="A839" s="332">
        <v>4610094693437</v>
      </c>
      <c r="B839" s="183" t="s">
        <v>1862</v>
      </c>
      <c r="C839" s="333" t="s">
        <v>1826</v>
      </c>
      <c r="D839" s="447"/>
      <c r="E839" s="448"/>
      <c r="F839" s="327">
        <v>1577.3604000000003</v>
      </c>
      <c r="G839" s="183" t="s">
        <v>1863</v>
      </c>
      <c r="H839" s="362"/>
    </row>
    <row r="840" spans="1:8" ht="18" customHeight="1">
      <c r="A840" s="330"/>
      <c r="B840" s="330"/>
      <c r="C840" s="331"/>
      <c r="D840" s="436" t="s">
        <v>1864</v>
      </c>
      <c r="E840" s="470"/>
      <c r="F840" s="327"/>
      <c r="G840" s="322"/>
      <c r="H840" s="362"/>
    </row>
    <row r="841" spans="1:8" ht="18" customHeight="1">
      <c r="A841" s="332">
        <v>4670014501778</v>
      </c>
      <c r="B841" s="183" t="s">
        <v>1865</v>
      </c>
      <c r="C841" s="333" t="s">
        <v>1826</v>
      </c>
      <c r="D841" s="443" t="s">
        <v>1804</v>
      </c>
      <c r="E841" s="444"/>
      <c r="F841" s="327">
        <v>1725.1634399999998</v>
      </c>
      <c r="G841" s="183" t="s">
        <v>1866</v>
      </c>
      <c r="H841" s="362"/>
    </row>
    <row r="842" spans="1:8" ht="18" customHeight="1">
      <c r="A842" s="332">
        <v>4670014501761</v>
      </c>
      <c r="B842" s="183" t="s">
        <v>1867</v>
      </c>
      <c r="C842" s="333" t="s">
        <v>1826</v>
      </c>
      <c r="D842" s="445"/>
      <c r="E842" s="446"/>
      <c r="F842" s="327">
        <v>909.86280000000022</v>
      </c>
      <c r="G842" s="183" t="s">
        <v>1866</v>
      </c>
      <c r="H842" s="362"/>
    </row>
    <row r="843" spans="1:8" ht="18" customHeight="1">
      <c r="A843" s="332">
        <v>4670014501501</v>
      </c>
      <c r="B843" s="183" t="s">
        <v>1868</v>
      </c>
      <c r="C843" s="333" t="s">
        <v>1826</v>
      </c>
      <c r="D843" s="445"/>
      <c r="E843" s="446"/>
      <c r="F843" s="327">
        <v>1460.5483200000001</v>
      </c>
      <c r="G843" s="183" t="s">
        <v>1869</v>
      </c>
      <c r="H843" s="362"/>
    </row>
    <row r="844" spans="1:8" s="328" customFormat="1" ht="18" customHeight="1">
      <c r="A844" s="332">
        <v>4670014501495</v>
      </c>
      <c r="B844" s="183" t="s">
        <v>1870</v>
      </c>
      <c r="C844" s="333" t="s">
        <v>1826</v>
      </c>
      <c r="D844" s="445"/>
      <c r="E844" s="446"/>
      <c r="F844" s="327">
        <v>858.21120000000008</v>
      </c>
      <c r="G844" s="183" t="s">
        <v>1869</v>
      </c>
      <c r="H844" s="362"/>
    </row>
    <row r="845" spans="1:8" ht="18" customHeight="1">
      <c r="A845" s="332">
        <v>4670014501556</v>
      </c>
      <c r="B845" s="183" t="s">
        <v>1871</v>
      </c>
      <c r="C845" s="333" t="s">
        <v>1826</v>
      </c>
      <c r="D845" s="445"/>
      <c r="E845" s="446"/>
      <c r="F845" s="327">
        <v>1768.0740000000003</v>
      </c>
      <c r="G845" s="183" t="s">
        <v>1872</v>
      </c>
      <c r="H845" s="362"/>
    </row>
    <row r="846" spans="1:8" ht="18" customHeight="1">
      <c r="A846" s="332">
        <v>4670014501549</v>
      </c>
      <c r="B846" s="183" t="s">
        <v>1873</v>
      </c>
      <c r="C846" s="333" t="s">
        <v>1826</v>
      </c>
      <c r="D846" s="445"/>
      <c r="E846" s="446"/>
      <c r="F846" s="327">
        <v>927.3448800000001</v>
      </c>
      <c r="G846" s="183" t="s">
        <v>1872</v>
      </c>
      <c r="H846" s="362"/>
    </row>
    <row r="847" spans="1:8" ht="18" customHeight="1">
      <c r="A847" s="332">
        <v>4670014501143</v>
      </c>
      <c r="B847" s="183" t="s">
        <v>1874</v>
      </c>
      <c r="C847" s="333" t="s">
        <v>1826</v>
      </c>
      <c r="D847" s="445"/>
      <c r="E847" s="446"/>
      <c r="F847" s="327">
        <v>1334.9952000000001</v>
      </c>
      <c r="G847" s="183" t="s">
        <v>1875</v>
      </c>
      <c r="H847" s="362"/>
    </row>
    <row r="848" spans="1:8" ht="18" customHeight="1">
      <c r="A848" s="332">
        <v>4670014501136</v>
      </c>
      <c r="B848" s="183" t="s">
        <v>1876</v>
      </c>
      <c r="C848" s="333" t="s">
        <v>1826</v>
      </c>
      <c r="D848" s="445"/>
      <c r="E848" s="446"/>
      <c r="F848" s="327">
        <v>766.03296000000012</v>
      </c>
      <c r="G848" s="183" t="s">
        <v>1875</v>
      </c>
      <c r="H848" s="362"/>
    </row>
    <row r="849" spans="1:8" ht="18" customHeight="1">
      <c r="A849" s="332">
        <v>4670014503086</v>
      </c>
      <c r="B849" s="183" t="s">
        <v>1877</v>
      </c>
      <c r="C849" s="333" t="s">
        <v>1826</v>
      </c>
      <c r="D849" s="445"/>
      <c r="E849" s="446"/>
      <c r="F849" s="327">
        <v>2415.7055999999998</v>
      </c>
      <c r="G849" s="183" t="s">
        <v>1878</v>
      </c>
      <c r="H849" s="362"/>
    </row>
    <row r="850" spans="1:8" ht="18" customHeight="1">
      <c r="A850" s="332">
        <v>4670014503079</v>
      </c>
      <c r="B850" s="183" t="s">
        <v>1879</v>
      </c>
      <c r="C850" s="333" t="s">
        <v>1826</v>
      </c>
      <c r="D850" s="445"/>
      <c r="E850" s="446"/>
      <c r="F850" s="327">
        <v>1213.4152800000002</v>
      </c>
      <c r="G850" s="183" t="s">
        <v>1878</v>
      </c>
      <c r="H850" s="362"/>
    </row>
    <row r="851" spans="1:8" ht="18" customHeight="1">
      <c r="A851" s="332">
        <v>4670014509361</v>
      </c>
      <c r="B851" s="183" t="s">
        <v>1880</v>
      </c>
      <c r="C851" s="333" t="s">
        <v>1826</v>
      </c>
      <c r="D851" s="445"/>
      <c r="E851" s="446"/>
      <c r="F851" s="327">
        <v>608.69424000000004</v>
      </c>
      <c r="G851" s="183" t="s">
        <v>1881</v>
      </c>
      <c r="H851" s="362"/>
    </row>
    <row r="852" spans="1:8" ht="18" customHeight="1">
      <c r="A852" s="332">
        <v>4670014504007</v>
      </c>
      <c r="B852" s="183" t="s">
        <v>1882</v>
      </c>
      <c r="C852" s="333" t="s">
        <v>1826</v>
      </c>
      <c r="D852" s="445"/>
      <c r="E852" s="446"/>
      <c r="F852" s="327">
        <v>1396.97712</v>
      </c>
      <c r="G852" s="183" t="s">
        <v>1883</v>
      </c>
      <c r="H852" s="362"/>
    </row>
    <row r="853" spans="1:8" ht="18" customHeight="1">
      <c r="A853" s="332">
        <v>4670014503994</v>
      </c>
      <c r="B853" s="183" t="s">
        <v>1884</v>
      </c>
      <c r="C853" s="333" t="s">
        <v>1826</v>
      </c>
      <c r="D853" s="445"/>
      <c r="E853" s="446"/>
      <c r="F853" s="327">
        <v>787.48824000000002</v>
      </c>
      <c r="G853" s="183" t="s">
        <v>1883</v>
      </c>
      <c r="H853" s="362"/>
    </row>
    <row r="854" spans="1:8" ht="18" customHeight="1">
      <c r="A854" s="332">
        <v>4670014501297</v>
      </c>
      <c r="B854" s="183" t="s">
        <v>1885</v>
      </c>
      <c r="C854" s="333" t="s">
        <v>1826</v>
      </c>
      <c r="D854" s="445"/>
      <c r="E854" s="446"/>
      <c r="F854" s="327">
        <v>2390.2771200000002</v>
      </c>
      <c r="G854" s="183" t="s">
        <v>1886</v>
      </c>
      <c r="H854" s="362"/>
    </row>
    <row r="855" spans="1:8" ht="18" customHeight="1">
      <c r="A855" s="332">
        <v>4670014501280</v>
      </c>
      <c r="B855" s="183" t="s">
        <v>1887</v>
      </c>
      <c r="C855" s="333" t="s">
        <v>1826</v>
      </c>
      <c r="D855" s="445"/>
      <c r="E855" s="446"/>
      <c r="F855" s="327">
        <v>1288.1114400000001</v>
      </c>
      <c r="G855" s="183" t="s">
        <v>1886</v>
      </c>
      <c r="H855" s="362"/>
    </row>
    <row r="856" spans="1:8" ht="18" customHeight="1">
      <c r="A856" s="332">
        <v>4670014501839</v>
      </c>
      <c r="B856" s="183" t="s">
        <v>1888</v>
      </c>
      <c r="C856" s="333" t="s">
        <v>1826</v>
      </c>
      <c r="D856" s="445"/>
      <c r="E856" s="446"/>
      <c r="F856" s="327">
        <v>4825.8487200000009</v>
      </c>
      <c r="G856" s="183" t="s">
        <v>1889</v>
      </c>
      <c r="H856" s="362"/>
    </row>
    <row r="857" spans="1:8" ht="18" customHeight="1">
      <c r="A857" s="332">
        <v>4670014501822</v>
      </c>
      <c r="B857" s="183" t="s">
        <v>1890</v>
      </c>
      <c r="C857" s="333" t="s">
        <v>1826</v>
      </c>
      <c r="D857" s="445"/>
      <c r="E857" s="446"/>
      <c r="F857" s="327">
        <v>3370.8628800000001</v>
      </c>
      <c r="G857" s="183" t="s">
        <v>1889</v>
      </c>
      <c r="H857" s="362"/>
    </row>
    <row r="858" spans="1:8" ht="18" customHeight="1">
      <c r="A858" s="332">
        <v>4670014501815</v>
      </c>
      <c r="B858" s="183" t="s">
        <v>1891</v>
      </c>
      <c r="C858" s="333" t="s">
        <v>1826</v>
      </c>
      <c r="D858" s="445"/>
      <c r="E858" s="446"/>
      <c r="F858" s="327">
        <v>1521.7356000000002</v>
      </c>
      <c r="G858" s="183" t="s">
        <v>1889</v>
      </c>
      <c r="H858" s="362"/>
    </row>
    <row r="859" spans="1:8" ht="18" customHeight="1">
      <c r="A859" s="332">
        <v>4610094690399</v>
      </c>
      <c r="B859" s="183" t="s">
        <v>1892</v>
      </c>
      <c r="C859" s="333" t="s">
        <v>1826</v>
      </c>
      <c r="D859" s="445"/>
      <c r="E859" s="446"/>
      <c r="F859" s="327">
        <v>1283.3435999999999</v>
      </c>
      <c r="G859" s="183" t="s">
        <v>1893</v>
      </c>
      <c r="H859" s="362"/>
    </row>
    <row r="860" spans="1:8" ht="18" customHeight="1">
      <c r="A860" s="332">
        <v>4670014501488</v>
      </c>
      <c r="B860" s="183" t="s">
        <v>1894</v>
      </c>
      <c r="C860" s="333" t="s">
        <v>1826</v>
      </c>
      <c r="D860" s="445"/>
      <c r="E860" s="446"/>
      <c r="F860" s="327">
        <v>2695.4188800000006</v>
      </c>
      <c r="G860" s="183" t="s">
        <v>1895</v>
      </c>
      <c r="H860" s="362"/>
    </row>
    <row r="861" spans="1:8" ht="18" customHeight="1">
      <c r="A861" s="332">
        <v>4670014501471</v>
      </c>
      <c r="B861" s="183" t="s">
        <v>1896</v>
      </c>
      <c r="C861" s="333" t="s">
        <v>1826</v>
      </c>
      <c r="D861" s="445"/>
      <c r="E861" s="446"/>
      <c r="F861" s="327">
        <v>1696.5563999999999</v>
      </c>
      <c r="G861" s="183" t="s">
        <v>1895</v>
      </c>
      <c r="H861" s="362"/>
    </row>
    <row r="862" spans="1:8" ht="18" customHeight="1">
      <c r="A862" s="332">
        <v>4670014501464</v>
      </c>
      <c r="B862" s="183" t="s">
        <v>1897</v>
      </c>
      <c r="C862" s="333" t="s">
        <v>1826</v>
      </c>
      <c r="D862" s="445"/>
      <c r="E862" s="446"/>
      <c r="F862" s="327">
        <v>948.00551999999993</v>
      </c>
      <c r="G862" s="183" t="s">
        <v>1895</v>
      </c>
      <c r="H862" s="362"/>
    </row>
    <row r="863" spans="1:8" ht="18" customHeight="1">
      <c r="A863" s="332">
        <v>4670014509415</v>
      </c>
      <c r="B863" s="183" t="s">
        <v>1898</v>
      </c>
      <c r="C863" s="333" t="s">
        <v>1826</v>
      </c>
      <c r="D863" s="445"/>
      <c r="E863" s="446"/>
      <c r="F863" s="327">
        <v>1351.6826400000002</v>
      </c>
      <c r="G863" s="183" t="s">
        <v>1899</v>
      </c>
      <c r="H863" s="362"/>
    </row>
    <row r="864" spans="1:8" ht="18" customHeight="1">
      <c r="A864" s="332">
        <v>4670014502058</v>
      </c>
      <c r="B864" s="183" t="s">
        <v>1900</v>
      </c>
      <c r="C864" s="333" t="s">
        <v>1826</v>
      </c>
      <c r="D864" s="445"/>
      <c r="E864" s="446"/>
      <c r="F864" s="327">
        <v>2217.0456000000004</v>
      </c>
      <c r="G864" s="183" t="s">
        <v>1901</v>
      </c>
      <c r="H864" s="362"/>
    </row>
    <row r="865" spans="1:8" ht="18" customHeight="1">
      <c r="A865" s="332">
        <v>4670014502072</v>
      </c>
      <c r="B865" s="183" t="s">
        <v>1902</v>
      </c>
      <c r="C865" s="333" t="s">
        <v>1826</v>
      </c>
      <c r="D865" s="445"/>
      <c r="E865" s="446"/>
      <c r="F865" s="327">
        <v>1141.89768</v>
      </c>
      <c r="G865" s="183" t="s">
        <v>1901</v>
      </c>
      <c r="H865" s="362"/>
    </row>
    <row r="866" spans="1:8" ht="18" customHeight="1">
      <c r="A866" s="332">
        <v>4670014509774</v>
      </c>
      <c r="B866" s="183" t="s">
        <v>1903</v>
      </c>
      <c r="C866" s="333" t="s">
        <v>1826</v>
      </c>
      <c r="D866" s="445"/>
      <c r="E866" s="446"/>
      <c r="F866" s="327">
        <v>1697.3510400000002</v>
      </c>
      <c r="G866" s="183" t="s">
        <v>1904</v>
      </c>
      <c r="H866" s="362"/>
    </row>
    <row r="867" spans="1:8" ht="18" customHeight="1">
      <c r="A867" s="332">
        <v>4670014508944</v>
      </c>
      <c r="B867" s="183" t="s">
        <v>1905</v>
      </c>
      <c r="C867" s="333" t="s">
        <v>1826</v>
      </c>
      <c r="D867" s="445"/>
      <c r="E867" s="446"/>
      <c r="F867" s="327">
        <v>1397.7717600000003</v>
      </c>
      <c r="G867" s="183" t="s">
        <v>1904</v>
      </c>
      <c r="H867" s="362"/>
    </row>
    <row r="868" spans="1:8" ht="18" customHeight="1">
      <c r="A868" s="332">
        <v>4670014502737</v>
      </c>
      <c r="B868" s="183" t="s">
        <v>1906</v>
      </c>
      <c r="C868" s="333" t="s">
        <v>1826</v>
      </c>
      <c r="D868" s="445"/>
      <c r="E868" s="446"/>
      <c r="F868" s="327">
        <v>1501.0749600000001</v>
      </c>
      <c r="G868" s="183" t="s">
        <v>1907</v>
      </c>
      <c r="H868" s="362"/>
    </row>
    <row r="869" spans="1:8" ht="18" customHeight="1">
      <c r="A869" s="332">
        <v>4670014509583</v>
      </c>
      <c r="B869" s="183" t="s">
        <v>1908</v>
      </c>
      <c r="C869" s="333" t="s">
        <v>1826</v>
      </c>
      <c r="D869" s="445"/>
      <c r="E869" s="446"/>
      <c r="F869" s="327">
        <v>1191.1653600000002</v>
      </c>
      <c r="G869" s="183" t="s">
        <v>1909</v>
      </c>
      <c r="H869" s="362"/>
    </row>
    <row r="870" spans="1:8" ht="18" customHeight="1">
      <c r="A870" s="332">
        <v>4670014508616</v>
      </c>
      <c r="B870" s="183" t="s">
        <v>1910</v>
      </c>
      <c r="C870" s="333" t="s">
        <v>1826</v>
      </c>
      <c r="D870" s="445"/>
      <c r="E870" s="446"/>
      <c r="F870" s="327">
        <v>1509.8160000000003</v>
      </c>
      <c r="G870" s="183" t="s">
        <v>1911</v>
      </c>
      <c r="H870" s="362"/>
    </row>
    <row r="871" spans="1:8" ht="18" customHeight="1">
      <c r="A871" s="332">
        <v>4670014508579</v>
      </c>
      <c r="B871" s="183" t="s">
        <v>1912</v>
      </c>
      <c r="C871" s="333" t="s">
        <v>1826</v>
      </c>
      <c r="D871" s="445"/>
      <c r="E871" s="446"/>
      <c r="F871" s="327">
        <v>1430.3520000000001</v>
      </c>
      <c r="G871" s="183" t="s">
        <v>1913</v>
      </c>
      <c r="H871" s="362"/>
    </row>
    <row r="872" spans="1:8" ht="18" customHeight="1">
      <c r="A872" s="332">
        <v>4670014508593</v>
      </c>
      <c r="B872" s="183" t="s">
        <v>1914</v>
      </c>
      <c r="C872" s="333" t="s">
        <v>1826</v>
      </c>
      <c r="D872" s="445"/>
      <c r="E872" s="446"/>
      <c r="F872" s="327">
        <v>2031.0998400000003</v>
      </c>
      <c r="G872" s="183" t="s">
        <v>1915</v>
      </c>
      <c r="H872" s="362"/>
    </row>
    <row r="873" spans="1:8" ht="18" customHeight="1">
      <c r="A873" s="332">
        <v>4670014501389</v>
      </c>
      <c r="B873" s="183" t="s">
        <v>1916</v>
      </c>
      <c r="C873" s="333" t="s">
        <v>1826</v>
      </c>
      <c r="D873" s="445"/>
      <c r="E873" s="446"/>
      <c r="F873" s="327">
        <v>2279.8221600000002</v>
      </c>
      <c r="G873" s="183" t="s">
        <v>1917</v>
      </c>
      <c r="H873" s="362"/>
    </row>
    <row r="874" spans="1:8" ht="18" customHeight="1">
      <c r="A874" s="332">
        <v>4670014501372</v>
      </c>
      <c r="B874" s="183" t="s">
        <v>1918</v>
      </c>
      <c r="C874" s="333" t="s">
        <v>1826</v>
      </c>
      <c r="D874" s="445"/>
      <c r="E874" s="446"/>
      <c r="F874" s="327">
        <v>998.86248000000023</v>
      </c>
      <c r="G874" s="183" t="s">
        <v>1917</v>
      </c>
      <c r="H874" s="362"/>
    </row>
    <row r="875" spans="1:8" ht="18" customHeight="1">
      <c r="A875" s="336">
        <v>4670014508371</v>
      </c>
      <c r="B875" s="337" t="s">
        <v>1919</v>
      </c>
      <c r="C875" s="333" t="s">
        <v>1826</v>
      </c>
      <c r="D875" s="445"/>
      <c r="E875" s="446"/>
      <c r="F875" s="327">
        <v>1531.2712800000002</v>
      </c>
      <c r="G875" s="183" t="s">
        <v>1920</v>
      </c>
      <c r="H875" s="362"/>
    </row>
    <row r="876" spans="1:8" ht="18" customHeight="1">
      <c r="A876" s="332">
        <v>4610094691112</v>
      </c>
      <c r="B876" s="183" t="s">
        <v>1921</v>
      </c>
      <c r="C876" s="333" t="s">
        <v>1826</v>
      </c>
      <c r="D876" s="445"/>
      <c r="E876" s="446"/>
      <c r="F876" s="327">
        <v>1583.7175199999999</v>
      </c>
      <c r="G876" s="183" t="s">
        <v>1922</v>
      </c>
      <c r="H876" s="362"/>
    </row>
    <row r="877" spans="1:8" ht="18" customHeight="1">
      <c r="A877" s="332">
        <v>4670014508340</v>
      </c>
      <c r="B877" s="183" t="s">
        <v>1923</v>
      </c>
      <c r="C877" s="333" t="s">
        <v>1826</v>
      </c>
      <c r="D877" s="445"/>
      <c r="E877" s="446"/>
      <c r="F877" s="327">
        <v>1181.6296800000002</v>
      </c>
      <c r="G877" s="183" t="s">
        <v>1924</v>
      </c>
      <c r="H877" s="362"/>
    </row>
    <row r="878" spans="1:8" ht="18" customHeight="1">
      <c r="A878" s="332">
        <v>4670014509644</v>
      </c>
      <c r="B878" s="183" t="s">
        <v>1925</v>
      </c>
      <c r="C878" s="333" t="s">
        <v>1826</v>
      </c>
      <c r="D878" s="445"/>
      <c r="E878" s="446"/>
      <c r="F878" s="327">
        <v>1928.5912799999999</v>
      </c>
      <c r="G878" s="183" t="s">
        <v>1926</v>
      </c>
      <c r="H878" s="362"/>
    </row>
    <row r="879" spans="1:8" ht="18" customHeight="1">
      <c r="A879" s="332">
        <v>4670014501358</v>
      </c>
      <c r="B879" s="183" t="s">
        <v>1927</v>
      </c>
      <c r="C879" s="333" t="s">
        <v>1826</v>
      </c>
      <c r="D879" s="445"/>
      <c r="E879" s="446"/>
      <c r="F879" s="327">
        <v>1860.2522400000003</v>
      </c>
      <c r="G879" s="183" t="s">
        <v>1928</v>
      </c>
      <c r="H879" s="362"/>
    </row>
    <row r="880" spans="1:8" ht="18" customHeight="1">
      <c r="A880" s="332">
        <v>4670014501365</v>
      </c>
      <c r="B880" s="183" t="s">
        <v>1929</v>
      </c>
      <c r="C880" s="333" t="s">
        <v>1826</v>
      </c>
      <c r="D880" s="445"/>
      <c r="E880" s="446"/>
      <c r="F880" s="327">
        <v>4166.2975200000001</v>
      </c>
      <c r="G880" s="183" t="s">
        <v>1928</v>
      </c>
      <c r="H880" s="362"/>
    </row>
    <row r="881" spans="1:8" ht="18" customHeight="1">
      <c r="A881" s="332">
        <v>4610094690450</v>
      </c>
      <c r="B881" s="183" t="s">
        <v>1930</v>
      </c>
      <c r="C881" s="333" t="s">
        <v>1826</v>
      </c>
      <c r="D881" s="445"/>
      <c r="E881" s="446"/>
      <c r="F881" s="327">
        <v>1574.97648</v>
      </c>
      <c r="G881" s="183" t="s">
        <v>1931</v>
      </c>
      <c r="H881" s="362"/>
    </row>
    <row r="882" spans="1:8" ht="18" customHeight="1">
      <c r="A882" s="332">
        <v>4670014509293</v>
      </c>
      <c r="B882" s="183" t="s">
        <v>1932</v>
      </c>
      <c r="C882" s="333" t="s">
        <v>1826</v>
      </c>
      <c r="D882" s="445"/>
      <c r="E882" s="446"/>
      <c r="F882" s="327">
        <v>1261.0936800000002</v>
      </c>
      <c r="G882" s="183" t="s">
        <v>1933</v>
      </c>
      <c r="H882" s="362"/>
    </row>
    <row r="883" spans="1:8" ht="18" customHeight="1">
      <c r="A883" s="332">
        <v>4610094695998</v>
      </c>
      <c r="B883" s="183" t="s">
        <v>1934</v>
      </c>
      <c r="C883" s="333" t="s">
        <v>1826</v>
      </c>
      <c r="D883" s="445"/>
      <c r="E883" s="446"/>
      <c r="F883" s="327">
        <v>2846.4004800000002</v>
      </c>
      <c r="G883" s="183" t="s">
        <v>1935</v>
      </c>
      <c r="H883" s="362"/>
    </row>
    <row r="884" spans="1:8" ht="18" customHeight="1">
      <c r="A884" s="338">
        <v>4610094696018</v>
      </c>
      <c r="B884" s="183" t="s">
        <v>1936</v>
      </c>
      <c r="C884" s="333" t="s">
        <v>1826</v>
      </c>
      <c r="D884" s="445"/>
      <c r="E884" s="446"/>
      <c r="F884" s="327">
        <v>1287.3168000000001</v>
      </c>
      <c r="G884" s="183" t="s">
        <v>1937</v>
      </c>
      <c r="H884" s="362"/>
    </row>
    <row r="885" spans="1:8" ht="18" customHeight="1">
      <c r="A885" s="336">
        <v>4610094696025</v>
      </c>
      <c r="B885" s="337" t="s">
        <v>1938</v>
      </c>
      <c r="C885" s="339" t="s">
        <v>1826</v>
      </c>
      <c r="D885" s="447"/>
      <c r="E885" s="448"/>
      <c r="F885" s="340">
        <v>1287.3168000000001</v>
      </c>
      <c r="G885" s="183" t="s">
        <v>1939</v>
      </c>
      <c r="H885" s="362"/>
    </row>
    <row r="886" spans="1:8" ht="18" customHeight="1">
      <c r="A886" s="319"/>
      <c r="B886" s="319"/>
      <c r="C886" s="320"/>
      <c r="D886" s="436" t="s">
        <v>1940</v>
      </c>
      <c r="E886" s="436"/>
      <c r="F886" s="321"/>
      <c r="G886" s="322"/>
      <c r="H886" s="362"/>
    </row>
    <row r="887" spans="1:8" ht="18" customHeight="1">
      <c r="A887" s="341">
        <v>4670014501341</v>
      </c>
      <c r="B887" s="324" t="s">
        <v>1941</v>
      </c>
      <c r="C887" s="342" t="s">
        <v>1826</v>
      </c>
      <c r="D887" s="443" t="s">
        <v>1942</v>
      </c>
      <c r="E887" s="444"/>
      <c r="F887" s="325">
        <v>3793.6113600000003</v>
      </c>
      <c r="G887" s="183" t="s">
        <v>1943</v>
      </c>
      <c r="H887" s="362"/>
    </row>
    <row r="888" spans="1:8" ht="18" customHeight="1">
      <c r="A888" s="332">
        <v>4670014501334</v>
      </c>
      <c r="B888" s="183" t="s">
        <v>1944</v>
      </c>
      <c r="C888" s="333" t="s">
        <v>1826</v>
      </c>
      <c r="D888" s="445"/>
      <c r="E888" s="446"/>
      <c r="F888" s="327">
        <v>1495.5124800000001</v>
      </c>
      <c r="G888" s="183" t="s">
        <v>1943</v>
      </c>
      <c r="H888" s="362"/>
    </row>
    <row r="889" spans="1:8" ht="18" customHeight="1">
      <c r="A889" s="332">
        <v>4610094693246</v>
      </c>
      <c r="B889" s="183" t="s">
        <v>1945</v>
      </c>
      <c r="C889" s="333" t="s">
        <v>1826</v>
      </c>
      <c r="D889" s="445"/>
      <c r="E889" s="446"/>
      <c r="F889" s="327">
        <v>1418.4324000000004</v>
      </c>
      <c r="G889" s="183" t="s">
        <v>1946</v>
      </c>
      <c r="H889" s="362"/>
    </row>
    <row r="890" spans="1:8" ht="18" customHeight="1">
      <c r="A890" s="332">
        <v>4670014508333</v>
      </c>
      <c r="B890" s="183" t="s">
        <v>1947</v>
      </c>
      <c r="C890" s="333" t="s">
        <v>1826</v>
      </c>
      <c r="D890" s="447"/>
      <c r="E890" s="448"/>
      <c r="F890" s="327">
        <v>998.86248000000023</v>
      </c>
      <c r="G890" s="183" t="s">
        <v>1948</v>
      </c>
      <c r="H890" s="362"/>
    </row>
    <row r="891" spans="1:8" ht="18" customHeight="1">
      <c r="A891" s="319"/>
      <c r="B891" s="319"/>
      <c r="C891" s="320"/>
      <c r="D891" s="436" t="s">
        <v>1949</v>
      </c>
      <c r="E891" s="470"/>
      <c r="F891" s="327"/>
      <c r="G891" s="322"/>
      <c r="H891" s="362"/>
    </row>
    <row r="892" spans="1:8" s="328" customFormat="1" ht="18" customHeight="1">
      <c r="A892" s="332">
        <v>4610094693864</v>
      </c>
      <c r="B892" s="183" t="s">
        <v>1950</v>
      </c>
      <c r="C892" s="333" t="s">
        <v>1826</v>
      </c>
      <c r="D892" s="443" t="s">
        <v>1951</v>
      </c>
      <c r="E892" s="444"/>
      <c r="F892" s="327">
        <v>859.00584000000003</v>
      </c>
      <c r="G892" s="183" t="s">
        <v>1952</v>
      </c>
      <c r="H892" s="362"/>
    </row>
    <row r="893" spans="1:8" ht="18" customHeight="1">
      <c r="A893" s="332">
        <v>4610094693925</v>
      </c>
      <c r="B893" s="183" t="s">
        <v>1953</v>
      </c>
      <c r="C893" s="333" t="s">
        <v>1826</v>
      </c>
      <c r="D893" s="445"/>
      <c r="E893" s="446"/>
      <c r="F893" s="327">
        <v>859.00584000000003</v>
      </c>
      <c r="G893" s="183" t="s">
        <v>1952</v>
      </c>
      <c r="H893" s="362"/>
    </row>
    <row r="894" spans="1:8" ht="18" customHeight="1">
      <c r="A894" s="332">
        <v>4610094695929</v>
      </c>
      <c r="B894" s="183" t="s">
        <v>1954</v>
      </c>
      <c r="C894" s="333" t="s">
        <v>1826</v>
      </c>
      <c r="D894" s="445"/>
      <c r="E894" s="446"/>
      <c r="F894" s="327">
        <v>1287.3168000000001</v>
      </c>
      <c r="G894" s="183" t="s">
        <v>1955</v>
      </c>
      <c r="H894" s="362"/>
    </row>
    <row r="895" spans="1:8" ht="18" customHeight="1">
      <c r="A895" s="332">
        <v>4670014503130</v>
      </c>
      <c r="B895" s="183" t="s">
        <v>1956</v>
      </c>
      <c r="C895" s="333" t="s">
        <v>1826</v>
      </c>
      <c r="D895" s="445"/>
      <c r="E895" s="446"/>
      <c r="F895" s="327">
        <v>1327.8434400000003</v>
      </c>
      <c r="G895" s="183" t="s">
        <v>1957</v>
      </c>
      <c r="H895" s="362"/>
    </row>
    <row r="896" spans="1:8" ht="18" customHeight="1">
      <c r="A896" s="332">
        <v>4610094695523</v>
      </c>
      <c r="B896" s="183" t="s">
        <v>1958</v>
      </c>
      <c r="C896" s="333" t="s">
        <v>1826</v>
      </c>
      <c r="D896" s="445"/>
      <c r="E896" s="446"/>
      <c r="F896" s="327">
        <v>664.31904000000009</v>
      </c>
      <c r="G896" s="183" t="s">
        <v>1959</v>
      </c>
      <c r="H896" s="362"/>
    </row>
    <row r="897" spans="1:8" ht="18" customHeight="1">
      <c r="A897" s="332">
        <v>4610094695738</v>
      </c>
      <c r="B897" s="183" t="s">
        <v>1960</v>
      </c>
      <c r="C897" s="333" t="s">
        <v>1826</v>
      </c>
      <c r="D897" s="445"/>
      <c r="E897" s="446"/>
      <c r="F897" s="327">
        <v>1327.8434400000003</v>
      </c>
      <c r="G897" s="183" t="s">
        <v>1959</v>
      </c>
      <c r="H897" s="362"/>
    </row>
    <row r="898" spans="1:8" s="328" customFormat="1" ht="18" customHeight="1">
      <c r="A898" s="332">
        <v>4670014501945</v>
      </c>
      <c r="B898" s="183" t="s">
        <v>1961</v>
      </c>
      <c r="C898" s="333" t="s">
        <v>1826</v>
      </c>
      <c r="D898" s="445"/>
      <c r="E898" s="446"/>
      <c r="F898" s="327">
        <v>1539.2176800000002</v>
      </c>
      <c r="G898" s="183" t="s">
        <v>1962</v>
      </c>
      <c r="H898" s="362"/>
    </row>
    <row r="899" spans="1:8" ht="18" customHeight="1">
      <c r="A899" s="332">
        <v>4670014501938</v>
      </c>
      <c r="B899" s="183" t="s">
        <v>1963</v>
      </c>
      <c r="C899" s="333" t="s">
        <v>1826</v>
      </c>
      <c r="D899" s="445"/>
      <c r="E899" s="446"/>
      <c r="F899" s="327">
        <v>920.98775999999998</v>
      </c>
      <c r="G899" s="183" t="s">
        <v>1962</v>
      </c>
      <c r="H899" s="362"/>
    </row>
    <row r="900" spans="1:8" ht="18" customHeight="1">
      <c r="A900" s="332">
        <v>4610094695653</v>
      </c>
      <c r="B900" s="183" t="s">
        <v>1964</v>
      </c>
      <c r="C900" s="333" t="s">
        <v>1826</v>
      </c>
      <c r="D900" s="445"/>
      <c r="E900" s="446"/>
      <c r="F900" s="327">
        <v>1533.6551999999999</v>
      </c>
      <c r="G900" s="183" t="s">
        <v>1965</v>
      </c>
      <c r="H900" s="362"/>
    </row>
    <row r="901" spans="1:8" ht="18" customHeight="1">
      <c r="A901" s="332">
        <v>4670014509699</v>
      </c>
      <c r="B901" s="183" t="s">
        <v>1966</v>
      </c>
      <c r="C901" s="333" t="s">
        <v>1826</v>
      </c>
      <c r="D901" s="445"/>
      <c r="E901" s="446"/>
      <c r="F901" s="327">
        <v>920.19312000000002</v>
      </c>
      <c r="G901" s="183" t="s">
        <v>1965</v>
      </c>
      <c r="H901" s="362"/>
    </row>
    <row r="902" spans="1:8" ht="18" customHeight="1">
      <c r="A902" s="332">
        <v>4670014509682</v>
      </c>
      <c r="B902" s="183" t="s">
        <v>1967</v>
      </c>
      <c r="C902" s="333" t="s">
        <v>1826</v>
      </c>
      <c r="D902" s="445"/>
      <c r="E902" s="446"/>
      <c r="F902" s="327">
        <v>983.76432</v>
      </c>
      <c r="G902" s="183" t="s">
        <v>1968</v>
      </c>
      <c r="H902" s="362"/>
    </row>
    <row r="903" spans="1:8" ht="18" customHeight="1">
      <c r="A903" s="332">
        <v>4610094695615</v>
      </c>
      <c r="B903" s="343" t="s">
        <v>1969</v>
      </c>
      <c r="C903" s="333" t="s">
        <v>1826</v>
      </c>
      <c r="D903" s="445"/>
      <c r="E903" s="446"/>
      <c r="F903" s="327">
        <v>1775.22576</v>
      </c>
      <c r="G903" s="183" t="s">
        <v>1970</v>
      </c>
      <c r="H903" s="362"/>
    </row>
    <row r="904" spans="1:8" ht="18" customHeight="1">
      <c r="A904" s="332">
        <v>4610094693376</v>
      </c>
      <c r="B904" s="343" t="s">
        <v>1971</v>
      </c>
      <c r="C904" s="333" t="s">
        <v>1826</v>
      </c>
      <c r="D904" s="445"/>
      <c r="E904" s="446"/>
      <c r="F904" s="327">
        <v>1126.7995200000003</v>
      </c>
      <c r="G904" s="183" t="s">
        <v>1970</v>
      </c>
      <c r="H904" s="362"/>
    </row>
    <row r="905" spans="1:8" ht="18" customHeight="1">
      <c r="A905" s="332">
        <v>4610094694687</v>
      </c>
      <c r="B905" s="337" t="s">
        <v>1972</v>
      </c>
      <c r="C905" s="339" t="s">
        <v>1826</v>
      </c>
      <c r="D905" s="447"/>
      <c r="E905" s="448"/>
      <c r="F905" s="340">
        <v>1135.5405599999999</v>
      </c>
      <c r="G905" s="337" t="s">
        <v>1973</v>
      </c>
      <c r="H905" s="362"/>
    </row>
    <row r="906" spans="1:8" ht="18" customHeight="1">
      <c r="A906" s="330"/>
      <c r="B906" s="344"/>
      <c r="C906" s="345"/>
      <c r="D906" s="436" t="s">
        <v>1974</v>
      </c>
      <c r="E906" s="436"/>
      <c r="F906" s="321"/>
      <c r="G906" s="346"/>
      <c r="H906" s="362"/>
    </row>
    <row r="907" spans="1:8" ht="18" customHeight="1">
      <c r="A907" s="332">
        <v>4610094693161</v>
      </c>
      <c r="B907" s="324" t="s">
        <v>1975</v>
      </c>
      <c r="C907" s="342" t="s">
        <v>1826</v>
      </c>
      <c r="D907" s="443" t="s">
        <v>1976</v>
      </c>
      <c r="E907" s="444"/>
      <c r="F907" s="325">
        <v>2402.1967199999999</v>
      </c>
      <c r="G907" s="324" t="s">
        <v>1977</v>
      </c>
      <c r="H907" s="362"/>
    </row>
    <row r="908" spans="1:8" ht="18" customHeight="1">
      <c r="A908" s="332">
        <v>4670014508012</v>
      </c>
      <c r="B908" s="183" t="s">
        <v>1978</v>
      </c>
      <c r="C908" s="333" t="s">
        <v>1826</v>
      </c>
      <c r="D908" s="445"/>
      <c r="E908" s="446"/>
      <c r="F908" s="327">
        <v>2131.2244800000003</v>
      </c>
      <c r="G908" s="183" t="s">
        <v>1979</v>
      </c>
      <c r="H908" s="362"/>
    </row>
    <row r="909" spans="1:8" ht="18" customHeight="1">
      <c r="A909" s="332">
        <v>4610094695400</v>
      </c>
      <c r="B909" s="337" t="s">
        <v>1980</v>
      </c>
      <c r="C909" s="339" t="s">
        <v>1826</v>
      </c>
      <c r="D909" s="447"/>
      <c r="E909" s="448"/>
      <c r="F909" s="340">
        <v>1128.3887999999999</v>
      </c>
      <c r="G909" s="337" t="s">
        <v>1979</v>
      </c>
      <c r="H909" s="362"/>
    </row>
    <row r="910" spans="1:8" ht="18" customHeight="1">
      <c r="A910" s="330"/>
      <c r="B910" s="344"/>
      <c r="C910" s="345"/>
      <c r="D910" s="436" t="s">
        <v>1981</v>
      </c>
      <c r="E910" s="436"/>
      <c r="F910" s="321"/>
      <c r="G910" s="346"/>
      <c r="H910" s="362"/>
    </row>
    <row r="911" spans="1:8" ht="18" customHeight="1">
      <c r="A911" s="332">
        <v>4610094693451</v>
      </c>
      <c r="B911" s="324" t="s">
        <v>1982</v>
      </c>
      <c r="C911" s="342" t="s">
        <v>1826</v>
      </c>
      <c r="D911" s="443" t="s">
        <v>1983</v>
      </c>
      <c r="E911" s="444"/>
      <c r="F911" s="325">
        <v>1122.0316800000003</v>
      </c>
      <c r="G911" s="324" t="s">
        <v>1984</v>
      </c>
      <c r="H911" s="362"/>
    </row>
    <row r="912" spans="1:8" s="328" customFormat="1" ht="18" customHeight="1">
      <c r="A912" s="332">
        <v>4670014502423</v>
      </c>
      <c r="B912" s="337" t="s">
        <v>1985</v>
      </c>
      <c r="C912" s="339" t="s">
        <v>1826</v>
      </c>
      <c r="D912" s="447"/>
      <c r="E912" s="448"/>
      <c r="F912" s="340">
        <v>1772.0472000000002</v>
      </c>
      <c r="G912" s="337" t="s">
        <v>1986</v>
      </c>
      <c r="H912" s="362"/>
    </row>
    <row r="913" spans="1:8" ht="18" customHeight="1">
      <c r="A913" s="330"/>
      <c r="B913" s="344"/>
      <c r="C913" s="345"/>
      <c r="D913" s="436" t="s">
        <v>1987</v>
      </c>
      <c r="E913" s="436"/>
      <c r="F913" s="321"/>
      <c r="G913" s="346"/>
      <c r="H913" s="362"/>
    </row>
    <row r="914" spans="1:8" ht="18" customHeight="1">
      <c r="A914" s="332">
        <v>4670014503024</v>
      </c>
      <c r="B914" s="324" t="s">
        <v>1988</v>
      </c>
      <c r="C914" s="342" t="s">
        <v>1826</v>
      </c>
      <c r="D914" s="443" t="s">
        <v>1989</v>
      </c>
      <c r="E914" s="444"/>
      <c r="F914" s="325">
        <v>1243.6116</v>
      </c>
      <c r="G914" s="324" t="s">
        <v>1990</v>
      </c>
      <c r="H914" s="362"/>
    </row>
    <row r="915" spans="1:8" ht="18" customHeight="1">
      <c r="A915" s="332">
        <v>4610094695516</v>
      </c>
      <c r="B915" s="183" t="s">
        <v>1991</v>
      </c>
      <c r="C915" s="333" t="s">
        <v>1826</v>
      </c>
      <c r="D915" s="445"/>
      <c r="E915" s="446"/>
      <c r="F915" s="327">
        <v>667.49760000000003</v>
      </c>
      <c r="G915" s="183" t="s">
        <v>1992</v>
      </c>
      <c r="H915" s="362"/>
    </row>
    <row r="916" spans="1:8" s="328" customFormat="1" ht="18" customHeight="1">
      <c r="A916" s="332">
        <v>4610094695837</v>
      </c>
      <c r="B916" s="183" t="s">
        <v>1993</v>
      </c>
      <c r="C916" s="333" t="s">
        <v>1826</v>
      </c>
      <c r="D916" s="445"/>
      <c r="E916" s="446"/>
      <c r="F916" s="327">
        <v>1207.8527999999999</v>
      </c>
      <c r="G916" s="183" t="s">
        <v>1994</v>
      </c>
      <c r="H916" s="362"/>
    </row>
    <row r="917" spans="1:8" ht="18" customHeight="1">
      <c r="A917" s="332">
        <v>4610094695592</v>
      </c>
      <c r="B917" s="183" t="s">
        <v>1995</v>
      </c>
      <c r="C917" s="333" t="s">
        <v>1826</v>
      </c>
      <c r="D917" s="445"/>
      <c r="E917" s="446"/>
      <c r="F917" s="327">
        <v>1072.7640000000001</v>
      </c>
      <c r="G917" s="343" t="s">
        <v>1996</v>
      </c>
      <c r="H917" s="362"/>
    </row>
    <row r="918" spans="1:8" ht="18" customHeight="1">
      <c r="A918" s="332">
        <v>4610094693871</v>
      </c>
      <c r="B918" s="183" t="s">
        <v>1997</v>
      </c>
      <c r="C918" s="333" t="s">
        <v>1826</v>
      </c>
      <c r="D918" s="445"/>
      <c r="E918" s="446"/>
      <c r="F918" s="327">
        <v>622.99776000000008</v>
      </c>
      <c r="G918" s="343" t="s">
        <v>1996</v>
      </c>
      <c r="H918" s="362"/>
    </row>
    <row r="919" spans="1:8" s="328" customFormat="1" ht="18" customHeight="1">
      <c r="A919" s="332">
        <v>4610094695462</v>
      </c>
      <c r="B919" s="183" t="s">
        <v>1998</v>
      </c>
      <c r="C919" s="333" t="s">
        <v>1826</v>
      </c>
      <c r="D919" s="445"/>
      <c r="E919" s="446"/>
      <c r="F919" s="327">
        <v>1072.7640000000001</v>
      </c>
      <c r="G919" s="343" t="s">
        <v>1999</v>
      </c>
      <c r="H919" s="362"/>
    </row>
    <row r="920" spans="1:8" s="328" customFormat="1" ht="18" customHeight="1">
      <c r="A920" s="347">
        <v>4610094697039</v>
      </c>
      <c r="B920" s="183" t="s">
        <v>2000</v>
      </c>
      <c r="C920" s="333" t="s">
        <v>1826</v>
      </c>
      <c r="D920" s="445"/>
      <c r="E920" s="446"/>
      <c r="F920" s="327">
        <v>1013.1660000000002</v>
      </c>
      <c r="G920" s="343" t="s">
        <v>2001</v>
      </c>
      <c r="H920" s="362"/>
    </row>
    <row r="921" spans="1:8" s="328" customFormat="1" ht="18" customHeight="1">
      <c r="A921" s="347">
        <v>4610094697046</v>
      </c>
      <c r="B921" s="183" t="s">
        <v>2002</v>
      </c>
      <c r="C921" s="333" t="s">
        <v>1826</v>
      </c>
      <c r="D921" s="445"/>
      <c r="E921" s="446"/>
      <c r="F921" s="327">
        <v>1013.1660000000002</v>
      </c>
      <c r="G921" s="343" t="s">
        <v>2003</v>
      </c>
      <c r="H921" s="362"/>
    </row>
    <row r="922" spans="1:8" s="328" customFormat="1" ht="18" customHeight="1">
      <c r="A922" s="347">
        <v>4610094697022</v>
      </c>
      <c r="B922" s="337" t="s">
        <v>2004</v>
      </c>
      <c r="C922" s="339" t="s">
        <v>1826</v>
      </c>
      <c r="D922" s="447"/>
      <c r="E922" s="448"/>
      <c r="F922" s="340">
        <v>1013.1660000000002</v>
      </c>
      <c r="G922" s="348" t="s">
        <v>2005</v>
      </c>
      <c r="H922" s="362"/>
    </row>
    <row r="923" spans="1:8" ht="18" customHeight="1">
      <c r="A923" s="349"/>
      <c r="B923" s="350"/>
      <c r="C923" s="351"/>
      <c r="D923" s="436" t="s">
        <v>2006</v>
      </c>
      <c r="E923" s="436"/>
      <c r="F923" s="321"/>
      <c r="G923" s="352"/>
      <c r="H923" s="362"/>
    </row>
    <row r="924" spans="1:8" ht="18" customHeight="1">
      <c r="A924" s="309">
        <v>4610030692296</v>
      </c>
      <c r="B924" s="353" t="s">
        <v>2007</v>
      </c>
      <c r="C924" s="342" t="s">
        <v>2008</v>
      </c>
      <c r="D924" s="449" t="s">
        <v>2009</v>
      </c>
      <c r="E924" s="450"/>
      <c r="F924" s="325">
        <v>2237.9279999999999</v>
      </c>
      <c r="G924" s="353" t="s">
        <v>2010</v>
      </c>
      <c r="H924" s="362"/>
    </row>
    <row r="925" spans="1:8" ht="18" customHeight="1">
      <c r="A925" s="309">
        <v>4610030692067</v>
      </c>
      <c r="B925" s="354" t="s">
        <v>2011</v>
      </c>
      <c r="C925" s="333" t="s">
        <v>2008</v>
      </c>
      <c r="D925" s="451"/>
      <c r="E925" s="452"/>
      <c r="F925" s="327">
        <v>2108.5680000000002</v>
      </c>
      <c r="G925" s="354" t="s">
        <v>2012</v>
      </c>
      <c r="H925" s="362"/>
    </row>
    <row r="926" spans="1:8" ht="18" customHeight="1">
      <c r="A926" s="309">
        <v>4610030692081</v>
      </c>
      <c r="B926" s="355" t="s">
        <v>2013</v>
      </c>
      <c r="C926" s="339" t="s">
        <v>2008</v>
      </c>
      <c r="D926" s="453"/>
      <c r="E926" s="454"/>
      <c r="F926" s="340">
        <v>2108.5680000000002</v>
      </c>
      <c r="G926" s="355" t="s">
        <v>2014</v>
      </c>
      <c r="H926" s="362"/>
    </row>
    <row r="927" spans="1:8" ht="18" customHeight="1">
      <c r="A927" s="349"/>
      <c r="B927" s="350"/>
      <c r="C927" s="351"/>
      <c r="D927" s="436" t="s">
        <v>2015</v>
      </c>
      <c r="E927" s="436"/>
      <c r="F927" s="321"/>
      <c r="G927" s="352"/>
      <c r="H927" s="362"/>
    </row>
    <row r="928" spans="1:8" ht="18" customHeight="1">
      <c r="A928" s="356">
        <v>4610094696094</v>
      </c>
      <c r="B928" s="357" t="s">
        <v>2016</v>
      </c>
      <c r="C928" s="342" t="s">
        <v>2017</v>
      </c>
      <c r="D928" s="455" t="s">
        <v>2018</v>
      </c>
      <c r="E928" s="456"/>
      <c r="F928" s="325">
        <v>476.78400000000011</v>
      </c>
      <c r="G928" s="353" t="s">
        <v>2019</v>
      </c>
      <c r="H928" s="362"/>
    </row>
    <row r="929" spans="1:8" ht="18" customHeight="1">
      <c r="A929" s="356">
        <v>4610094696124</v>
      </c>
      <c r="B929" s="358" t="s">
        <v>2020</v>
      </c>
      <c r="C929" s="333" t="s">
        <v>2017</v>
      </c>
      <c r="D929" s="457"/>
      <c r="E929" s="458"/>
      <c r="F929" s="327">
        <v>1033.0320000000002</v>
      </c>
      <c r="G929" s="354" t="s">
        <v>2019</v>
      </c>
      <c r="H929" s="362"/>
    </row>
    <row r="930" spans="1:8" ht="18" customHeight="1">
      <c r="A930" s="309">
        <v>4610094696131</v>
      </c>
      <c r="B930" s="358" t="s">
        <v>2021</v>
      </c>
      <c r="C930" s="333" t="s">
        <v>2017</v>
      </c>
      <c r="D930" s="457"/>
      <c r="E930" s="458"/>
      <c r="F930" s="327">
        <v>953.56800000000021</v>
      </c>
      <c r="G930" s="354" t="s">
        <v>2019</v>
      </c>
      <c r="H930" s="362"/>
    </row>
    <row r="931" spans="1:8" ht="18" customHeight="1">
      <c r="A931" s="309">
        <v>4610094696148</v>
      </c>
      <c r="B931" s="358" t="s">
        <v>2022</v>
      </c>
      <c r="C931" s="333" t="s">
        <v>2017</v>
      </c>
      <c r="D931" s="457"/>
      <c r="E931" s="458"/>
      <c r="F931" s="327">
        <v>476.78400000000011</v>
      </c>
      <c r="G931" s="358" t="s">
        <v>2023</v>
      </c>
      <c r="H931" s="362"/>
    </row>
    <row r="932" spans="1:8" ht="18" customHeight="1">
      <c r="A932" s="309">
        <v>4610094696162</v>
      </c>
      <c r="B932" s="358" t="s">
        <v>2024</v>
      </c>
      <c r="C932" s="333" t="s">
        <v>2017</v>
      </c>
      <c r="D932" s="457"/>
      <c r="E932" s="458"/>
      <c r="F932" s="327">
        <v>1033.0320000000002</v>
      </c>
      <c r="G932" s="358" t="s">
        <v>2023</v>
      </c>
      <c r="H932" s="362"/>
    </row>
    <row r="933" spans="1:8" ht="18" customHeight="1">
      <c r="A933" s="309">
        <v>4610094696179</v>
      </c>
      <c r="B933" s="358" t="s">
        <v>2025</v>
      </c>
      <c r="C933" s="333" t="s">
        <v>2017</v>
      </c>
      <c r="D933" s="457"/>
      <c r="E933" s="458"/>
      <c r="F933" s="327">
        <v>953.56800000000021</v>
      </c>
      <c r="G933" s="358" t="s">
        <v>2023</v>
      </c>
      <c r="H933" s="362"/>
    </row>
    <row r="934" spans="1:8" s="328" customFormat="1" ht="18" customHeight="1">
      <c r="A934" s="309">
        <v>4610094697121</v>
      </c>
      <c r="B934" s="358" t="s">
        <v>2026</v>
      </c>
      <c r="C934" s="333" t="s">
        <v>2017</v>
      </c>
      <c r="D934" s="457"/>
      <c r="E934" s="458"/>
      <c r="F934" s="327">
        <v>1033.0320000000002</v>
      </c>
      <c r="G934" s="358" t="s">
        <v>2027</v>
      </c>
      <c r="H934" s="362"/>
    </row>
    <row r="935" spans="1:8" ht="18" customHeight="1">
      <c r="A935" s="309">
        <v>4610094697190</v>
      </c>
      <c r="B935" s="358" t="s">
        <v>2028</v>
      </c>
      <c r="C935" s="333" t="s">
        <v>2017</v>
      </c>
      <c r="D935" s="457"/>
      <c r="E935" s="458"/>
      <c r="F935" s="327">
        <v>953.56800000000021</v>
      </c>
      <c r="G935" s="358" t="s">
        <v>2027</v>
      </c>
      <c r="H935" s="362"/>
    </row>
    <row r="936" spans="1:8" ht="18" customHeight="1">
      <c r="A936" s="309">
        <v>4610094697145</v>
      </c>
      <c r="B936" s="358" t="s">
        <v>2029</v>
      </c>
      <c r="C936" s="333" t="s">
        <v>2017</v>
      </c>
      <c r="D936" s="457"/>
      <c r="E936" s="458"/>
      <c r="F936" s="327">
        <v>476.78400000000011</v>
      </c>
      <c r="G936" s="358" t="s">
        <v>2027</v>
      </c>
      <c r="H936" s="362"/>
    </row>
    <row r="937" spans="1:8" ht="18" customHeight="1">
      <c r="A937" s="309">
        <v>4610094696186</v>
      </c>
      <c r="B937" s="358" t="s">
        <v>2030</v>
      </c>
      <c r="C937" s="333" t="s">
        <v>2017</v>
      </c>
      <c r="D937" s="457"/>
      <c r="E937" s="458"/>
      <c r="F937" s="327">
        <v>476.78400000000011</v>
      </c>
      <c r="G937" s="358" t="s">
        <v>2031</v>
      </c>
      <c r="H937" s="362"/>
    </row>
    <row r="938" spans="1:8" ht="18" customHeight="1">
      <c r="A938" s="309">
        <v>4610094696209</v>
      </c>
      <c r="B938" s="358" t="s">
        <v>2032</v>
      </c>
      <c r="C938" s="333" t="s">
        <v>2017</v>
      </c>
      <c r="D938" s="457"/>
      <c r="E938" s="458"/>
      <c r="F938" s="327">
        <v>953.56800000000021</v>
      </c>
      <c r="G938" s="358" t="s">
        <v>2031</v>
      </c>
      <c r="H938" s="362"/>
    </row>
    <row r="939" spans="1:8" ht="18" customHeight="1">
      <c r="A939" s="356">
        <v>4610094695714</v>
      </c>
      <c r="B939" s="358" t="s">
        <v>2033</v>
      </c>
      <c r="C939" s="333" t="s">
        <v>2017</v>
      </c>
      <c r="D939" s="457"/>
      <c r="E939" s="458"/>
      <c r="F939" s="327">
        <v>476.78400000000011</v>
      </c>
      <c r="G939" s="358" t="s">
        <v>2034</v>
      </c>
      <c r="H939" s="362"/>
    </row>
    <row r="940" spans="1:8" ht="18" customHeight="1">
      <c r="A940" s="356">
        <v>4610094695707</v>
      </c>
      <c r="B940" s="358" t="s">
        <v>2035</v>
      </c>
      <c r="C940" s="333" t="s">
        <v>2017</v>
      </c>
      <c r="D940" s="457"/>
      <c r="E940" s="458"/>
      <c r="F940" s="327">
        <v>953.56800000000021</v>
      </c>
      <c r="G940" s="358" t="s">
        <v>2034</v>
      </c>
      <c r="H940" s="362"/>
    </row>
    <row r="941" spans="1:8" ht="18" customHeight="1">
      <c r="A941" s="309">
        <v>4610094695509</v>
      </c>
      <c r="B941" s="358" t="s">
        <v>2036</v>
      </c>
      <c r="C941" s="333" t="s">
        <v>2017</v>
      </c>
      <c r="D941" s="459"/>
      <c r="E941" s="460"/>
      <c r="F941" s="327">
        <v>731.06880000000001</v>
      </c>
      <c r="G941" s="358" t="s">
        <v>2037</v>
      </c>
      <c r="H941" s="362"/>
    </row>
  </sheetData>
  <autoFilter ref="A4:G499">
    <filterColumn colId="0" showButton="0"/>
    <filterColumn colId="1" showButton="0"/>
    <filterColumn colId="2" showButton="0"/>
    <filterColumn colId="3" showButton="0"/>
    <filterColumn colId="4" showButton="0"/>
    <filterColumn colId="5" showButton="0"/>
  </autoFilter>
  <mergeCells count="125">
    <mergeCell ref="D914:E922"/>
    <mergeCell ref="D923:E923"/>
    <mergeCell ref="D924:E926"/>
    <mergeCell ref="D927:E927"/>
    <mergeCell ref="D928:E941"/>
    <mergeCell ref="A3:G7"/>
    <mergeCell ref="D892:E905"/>
    <mergeCell ref="D906:E906"/>
    <mergeCell ref="D907:E909"/>
    <mergeCell ref="D910:E910"/>
    <mergeCell ref="D911:E912"/>
    <mergeCell ref="D913:E913"/>
    <mergeCell ref="D829:E839"/>
    <mergeCell ref="D840:E840"/>
    <mergeCell ref="D841:E885"/>
    <mergeCell ref="D886:E886"/>
    <mergeCell ref="D887:E890"/>
    <mergeCell ref="D891:E891"/>
    <mergeCell ref="D808:E814"/>
    <mergeCell ref="D815:E815"/>
    <mergeCell ref="D816:E820"/>
    <mergeCell ref="D821:E821"/>
    <mergeCell ref="D822:E827"/>
    <mergeCell ref="D828:E828"/>
    <mergeCell ref="D802:E802"/>
    <mergeCell ref="D803:E803"/>
    <mergeCell ref="D804:E804"/>
    <mergeCell ref="D805:E805"/>
    <mergeCell ref="D806:E806"/>
    <mergeCell ref="D807:E807"/>
    <mergeCell ref="F751:F752"/>
    <mergeCell ref="B754:D754"/>
    <mergeCell ref="D798:E798"/>
    <mergeCell ref="D799:E799"/>
    <mergeCell ref="D800:E800"/>
    <mergeCell ref="D801:E801"/>
    <mergeCell ref="B712:E712"/>
    <mergeCell ref="B714:E714"/>
    <mergeCell ref="B721:E721"/>
    <mergeCell ref="B730:E730"/>
    <mergeCell ref="B733:E733"/>
    <mergeCell ref="A739:G739"/>
    <mergeCell ref="B673:E673"/>
    <mergeCell ref="B681:E681"/>
    <mergeCell ref="B686:E686"/>
    <mergeCell ref="B692:E692"/>
    <mergeCell ref="B699:E699"/>
    <mergeCell ref="B705:E705"/>
    <mergeCell ref="B622:C622"/>
    <mergeCell ref="B633:E633"/>
    <mergeCell ref="B642:E642"/>
    <mergeCell ref="B661:E661"/>
    <mergeCell ref="B667:E667"/>
    <mergeCell ref="F669:F670"/>
    <mergeCell ref="B540:E540"/>
    <mergeCell ref="B546:E546"/>
    <mergeCell ref="B557:E557"/>
    <mergeCell ref="B565:E565"/>
    <mergeCell ref="B581:E581"/>
    <mergeCell ref="B590:E590"/>
    <mergeCell ref="B398:E398"/>
    <mergeCell ref="B462:E462"/>
    <mergeCell ref="B471:E471"/>
    <mergeCell ref="C473:F473"/>
    <mergeCell ref="A500:B500"/>
    <mergeCell ref="B535:E535"/>
    <mergeCell ref="B307:E307"/>
    <mergeCell ref="B328:E328"/>
    <mergeCell ref="B344:E344"/>
    <mergeCell ref="B374:E374"/>
    <mergeCell ref="B380:E380"/>
    <mergeCell ref="B391:E391"/>
    <mergeCell ref="B201:E201"/>
    <mergeCell ref="B243:E243"/>
    <mergeCell ref="B253:E253"/>
    <mergeCell ref="B274:E274"/>
    <mergeCell ref="B279:E279"/>
    <mergeCell ref="B289:E289"/>
    <mergeCell ref="B166:C166"/>
    <mergeCell ref="C167:C169"/>
    <mergeCell ref="B170:C170"/>
    <mergeCell ref="B176:E176"/>
    <mergeCell ref="B184:E184"/>
    <mergeCell ref="B189:E189"/>
    <mergeCell ref="B152:C152"/>
    <mergeCell ref="C153:C156"/>
    <mergeCell ref="B157:C157"/>
    <mergeCell ref="C158:C161"/>
    <mergeCell ref="B162:D162"/>
    <mergeCell ref="C163:C165"/>
    <mergeCell ref="B137:E137"/>
    <mergeCell ref="C138:C140"/>
    <mergeCell ref="B141:E141"/>
    <mergeCell ref="C142:C144"/>
    <mergeCell ref="B145:E145"/>
    <mergeCell ref="C146:C151"/>
    <mergeCell ref="F133:F134"/>
    <mergeCell ref="G133:G134"/>
    <mergeCell ref="A135:A136"/>
    <mergeCell ref="B135:B136"/>
    <mergeCell ref="D135:D136"/>
    <mergeCell ref="E135:E136"/>
    <mergeCell ref="F135:F136"/>
    <mergeCell ref="G135:G136"/>
    <mergeCell ref="B119:E119"/>
    <mergeCell ref="B127:E127"/>
    <mergeCell ref="B131:E131"/>
    <mergeCell ref="C132:C136"/>
    <mergeCell ref="A133:A134"/>
    <mergeCell ref="B133:B134"/>
    <mergeCell ref="D133:D134"/>
    <mergeCell ref="E133:E134"/>
    <mergeCell ref="A2:G2"/>
    <mergeCell ref="B70:E70"/>
    <mergeCell ref="B80:E80"/>
    <mergeCell ref="B84:E84"/>
    <mergeCell ref="B90:E90"/>
    <mergeCell ref="B105:E105"/>
    <mergeCell ref="B110:E110"/>
    <mergeCell ref="A8:G8"/>
    <mergeCell ref="B10:E10"/>
    <mergeCell ref="B33:E33"/>
    <mergeCell ref="B49:E49"/>
    <mergeCell ref="B62:E62"/>
    <mergeCell ref="B69:D69"/>
  </mergeCells>
  <conditionalFormatting sqref="A808:A814">
    <cfRule type="duplicateValues" dxfId="5" priority="5"/>
  </conditionalFormatting>
  <conditionalFormatting sqref="A924:A925">
    <cfRule type="duplicateValues" dxfId="4" priority="3"/>
  </conditionalFormatting>
  <conditionalFormatting sqref="A926">
    <cfRule type="duplicateValues" dxfId="3" priority="4"/>
  </conditionalFormatting>
  <conditionalFormatting sqref="A928:A929">
    <cfRule type="duplicateValues" dxfId="2" priority="2"/>
  </conditionalFormatting>
  <conditionalFormatting sqref="A930:A941">
    <cfRule type="duplicateValues" dxfId="1" priority="6"/>
  </conditionalFormatting>
  <conditionalFormatting sqref="A799:A806">
    <cfRule type="duplicateValues" dxfId="0" priority="1"/>
  </conditionalFormatting>
  <dataValidations count="1">
    <dataValidation type="list" allowBlank="1" showInputMessage="1" showErrorMessage="1" sqref="D797 IZ797 SV797 ACR797 AMN797 AWJ797 BGF797 BQB797 BZX797 CJT797 CTP797 DDL797 DNH797 DXD797 EGZ797 EQV797 FAR797 FKN797 FUJ797 GEF797 GOB797 GXX797 HHT797 HRP797 IBL797 ILH797 IVD797 JEZ797 JOV797 JYR797 KIN797 KSJ797 LCF797 LMB797 LVX797 MFT797 MPP797 MZL797 NJH797 NTD797 OCZ797 OMV797 OWR797 PGN797 PQJ797 QAF797 QKB797 QTX797 RDT797 RNP797 RXL797 SHH797 SRD797 TAZ797 TKV797 TUR797 UEN797 UOJ797 UYF797 VIB797 VRX797 WBT797 WLP797 WVL797 D66333 IZ66333 SV66333 ACR66333 AMN66333 AWJ66333 BGF66333 BQB66333 BZX66333 CJT66333 CTP66333 DDL66333 DNH66333 DXD66333 EGZ66333 EQV66333 FAR66333 FKN66333 FUJ66333 GEF66333 GOB66333 GXX66333 HHT66333 HRP66333 IBL66333 ILH66333 IVD66333 JEZ66333 JOV66333 JYR66333 KIN66333 KSJ66333 LCF66333 LMB66333 LVX66333 MFT66333 MPP66333 MZL66333 NJH66333 NTD66333 OCZ66333 OMV66333 OWR66333 PGN66333 PQJ66333 QAF66333 QKB66333 QTX66333 RDT66333 RNP66333 RXL66333 SHH66333 SRD66333 TAZ66333 TKV66333 TUR66333 UEN66333 UOJ66333 UYF66333 VIB66333 VRX66333 WBT66333 WLP66333 WVL66333 D131869 IZ131869 SV131869 ACR131869 AMN131869 AWJ131869 BGF131869 BQB131869 BZX131869 CJT131869 CTP131869 DDL131869 DNH131869 DXD131869 EGZ131869 EQV131869 FAR131869 FKN131869 FUJ131869 GEF131869 GOB131869 GXX131869 HHT131869 HRP131869 IBL131869 ILH131869 IVD131869 JEZ131869 JOV131869 JYR131869 KIN131869 KSJ131869 LCF131869 LMB131869 LVX131869 MFT131869 MPP131869 MZL131869 NJH131869 NTD131869 OCZ131869 OMV131869 OWR131869 PGN131869 PQJ131869 QAF131869 QKB131869 QTX131869 RDT131869 RNP131869 RXL131869 SHH131869 SRD131869 TAZ131869 TKV131869 TUR131869 UEN131869 UOJ131869 UYF131869 VIB131869 VRX131869 WBT131869 WLP131869 WVL131869 D197405 IZ197405 SV197405 ACR197405 AMN197405 AWJ197405 BGF197405 BQB197405 BZX197405 CJT197405 CTP197405 DDL197405 DNH197405 DXD197405 EGZ197405 EQV197405 FAR197405 FKN197405 FUJ197405 GEF197405 GOB197405 GXX197405 HHT197405 HRP197405 IBL197405 ILH197405 IVD197405 JEZ197405 JOV197405 JYR197405 KIN197405 KSJ197405 LCF197405 LMB197405 LVX197405 MFT197405 MPP197405 MZL197405 NJH197405 NTD197405 OCZ197405 OMV197405 OWR197405 PGN197405 PQJ197405 QAF197405 QKB197405 QTX197405 RDT197405 RNP197405 RXL197405 SHH197405 SRD197405 TAZ197405 TKV197405 TUR197405 UEN197405 UOJ197405 UYF197405 VIB197405 VRX197405 WBT197405 WLP197405 WVL197405 D262941 IZ262941 SV262941 ACR262941 AMN262941 AWJ262941 BGF262941 BQB262941 BZX262941 CJT262941 CTP262941 DDL262941 DNH262941 DXD262941 EGZ262941 EQV262941 FAR262941 FKN262941 FUJ262941 GEF262941 GOB262941 GXX262941 HHT262941 HRP262941 IBL262941 ILH262941 IVD262941 JEZ262941 JOV262941 JYR262941 KIN262941 KSJ262941 LCF262941 LMB262941 LVX262941 MFT262941 MPP262941 MZL262941 NJH262941 NTD262941 OCZ262941 OMV262941 OWR262941 PGN262941 PQJ262941 QAF262941 QKB262941 QTX262941 RDT262941 RNP262941 RXL262941 SHH262941 SRD262941 TAZ262941 TKV262941 TUR262941 UEN262941 UOJ262941 UYF262941 VIB262941 VRX262941 WBT262941 WLP262941 WVL262941 D328477 IZ328477 SV328477 ACR328477 AMN328477 AWJ328477 BGF328477 BQB328477 BZX328477 CJT328477 CTP328477 DDL328477 DNH328477 DXD328477 EGZ328477 EQV328477 FAR328477 FKN328477 FUJ328477 GEF328477 GOB328477 GXX328477 HHT328477 HRP328477 IBL328477 ILH328477 IVD328477 JEZ328477 JOV328477 JYR328477 KIN328477 KSJ328477 LCF328477 LMB328477 LVX328477 MFT328477 MPP328477 MZL328477 NJH328477 NTD328477 OCZ328477 OMV328477 OWR328477 PGN328477 PQJ328477 QAF328477 QKB328477 QTX328477 RDT328477 RNP328477 RXL328477 SHH328477 SRD328477 TAZ328477 TKV328477 TUR328477 UEN328477 UOJ328477 UYF328477 VIB328477 VRX328477 WBT328477 WLP328477 WVL328477 D394013 IZ394013 SV394013 ACR394013 AMN394013 AWJ394013 BGF394013 BQB394013 BZX394013 CJT394013 CTP394013 DDL394013 DNH394013 DXD394013 EGZ394013 EQV394013 FAR394013 FKN394013 FUJ394013 GEF394013 GOB394013 GXX394013 HHT394013 HRP394013 IBL394013 ILH394013 IVD394013 JEZ394013 JOV394013 JYR394013 KIN394013 KSJ394013 LCF394013 LMB394013 LVX394013 MFT394013 MPP394013 MZL394013 NJH394013 NTD394013 OCZ394013 OMV394013 OWR394013 PGN394013 PQJ394013 QAF394013 QKB394013 QTX394013 RDT394013 RNP394013 RXL394013 SHH394013 SRD394013 TAZ394013 TKV394013 TUR394013 UEN394013 UOJ394013 UYF394013 VIB394013 VRX394013 WBT394013 WLP394013 WVL394013 D459549 IZ459549 SV459549 ACR459549 AMN459549 AWJ459549 BGF459549 BQB459549 BZX459549 CJT459549 CTP459549 DDL459549 DNH459549 DXD459549 EGZ459549 EQV459549 FAR459549 FKN459549 FUJ459549 GEF459549 GOB459549 GXX459549 HHT459549 HRP459549 IBL459549 ILH459549 IVD459549 JEZ459549 JOV459549 JYR459549 KIN459549 KSJ459549 LCF459549 LMB459549 LVX459549 MFT459549 MPP459549 MZL459549 NJH459549 NTD459549 OCZ459549 OMV459549 OWR459549 PGN459549 PQJ459549 QAF459549 QKB459549 QTX459549 RDT459549 RNP459549 RXL459549 SHH459549 SRD459549 TAZ459549 TKV459549 TUR459549 UEN459549 UOJ459549 UYF459549 VIB459549 VRX459549 WBT459549 WLP459549 WVL459549 D525085 IZ525085 SV525085 ACR525085 AMN525085 AWJ525085 BGF525085 BQB525085 BZX525085 CJT525085 CTP525085 DDL525085 DNH525085 DXD525085 EGZ525085 EQV525085 FAR525085 FKN525085 FUJ525085 GEF525085 GOB525085 GXX525085 HHT525085 HRP525085 IBL525085 ILH525085 IVD525085 JEZ525085 JOV525085 JYR525085 KIN525085 KSJ525085 LCF525085 LMB525085 LVX525085 MFT525085 MPP525085 MZL525085 NJH525085 NTD525085 OCZ525085 OMV525085 OWR525085 PGN525085 PQJ525085 QAF525085 QKB525085 QTX525085 RDT525085 RNP525085 RXL525085 SHH525085 SRD525085 TAZ525085 TKV525085 TUR525085 UEN525085 UOJ525085 UYF525085 VIB525085 VRX525085 WBT525085 WLP525085 WVL525085 D590621 IZ590621 SV590621 ACR590621 AMN590621 AWJ590621 BGF590621 BQB590621 BZX590621 CJT590621 CTP590621 DDL590621 DNH590621 DXD590621 EGZ590621 EQV590621 FAR590621 FKN590621 FUJ590621 GEF590621 GOB590621 GXX590621 HHT590621 HRP590621 IBL590621 ILH590621 IVD590621 JEZ590621 JOV590621 JYR590621 KIN590621 KSJ590621 LCF590621 LMB590621 LVX590621 MFT590621 MPP590621 MZL590621 NJH590621 NTD590621 OCZ590621 OMV590621 OWR590621 PGN590621 PQJ590621 QAF590621 QKB590621 QTX590621 RDT590621 RNP590621 RXL590621 SHH590621 SRD590621 TAZ590621 TKV590621 TUR590621 UEN590621 UOJ590621 UYF590621 VIB590621 VRX590621 WBT590621 WLP590621 WVL590621 D656157 IZ656157 SV656157 ACR656157 AMN656157 AWJ656157 BGF656157 BQB656157 BZX656157 CJT656157 CTP656157 DDL656157 DNH656157 DXD656157 EGZ656157 EQV656157 FAR656157 FKN656157 FUJ656157 GEF656157 GOB656157 GXX656157 HHT656157 HRP656157 IBL656157 ILH656157 IVD656157 JEZ656157 JOV656157 JYR656157 KIN656157 KSJ656157 LCF656157 LMB656157 LVX656157 MFT656157 MPP656157 MZL656157 NJH656157 NTD656157 OCZ656157 OMV656157 OWR656157 PGN656157 PQJ656157 QAF656157 QKB656157 QTX656157 RDT656157 RNP656157 RXL656157 SHH656157 SRD656157 TAZ656157 TKV656157 TUR656157 UEN656157 UOJ656157 UYF656157 VIB656157 VRX656157 WBT656157 WLP656157 WVL656157 D721693 IZ721693 SV721693 ACR721693 AMN721693 AWJ721693 BGF721693 BQB721693 BZX721693 CJT721693 CTP721693 DDL721693 DNH721693 DXD721693 EGZ721693 EQV721693 FAR721693 FKN721693 FUJ721693 GEF721693 GOB721693 GXX721693 HHT721693 HRP721693 IBL721693 ILH721693 IVD721693 JEZ721693 JOV721693 JYR721693 KIN721693 KSJ721693 LCF721693 LMB721693 LVX721693 MFT721693 MPP721693 MZL721693 NJH721693 NTD721693 OCZ721693 OMV721693 OWR721693 PGN721693 PQJ721693 QAF721693 QKB721693 QTX721693 RDT721693 RNP721693 RXL721693 SHH721693 SRD721693 TAZ721693 TKV721693 TUR721693 UEN721693 UOJ721693 UYF721693 VIB721693 VRX721693 WBT721693 WLP721693 WVL721693 D787229 IZ787229 SV787229 ACR787229 AMN787229 AWJ787229 BGF787229 BQB787229 BZX787229 CJT787229 CTP787229 DDL787229 DNH787229 DXD787229 EGZ787229 EQV787229 FAR787229 FKN787229 FUJ787229 GEF787229 GOB787229 GXX787229 HHT787229 HRP787229 IBL787229 ILH787229 IVD787229 JEZ787229 JOV787229 JYR787229 KIN787229 KSJ787229 LCF787229 LMB787229 LVX787229 MFT787229 MPP787229 MZL787229 NJH787229 NTD787229 OCZ787229 OMV787229 OWR787229 PGN787229 PQJ787229 QAF787229 QKB787229 QTX787229 RDT787229 RNP787229 RXL787229 SHH787229 SRD787229 TAZ787229 TKV787229 TUR787229 UEN787229 UOJ787229 UYF787229 VIB787229 VRX787229 WBT787229 WLP787229 WVL787229 D852765 IZ852765 SV852765 ACR852765 AMN852765 AWJ852765 BGF852765 BQB852765 BZX852765 CJT852765 CTP852765 DDL852765 DNH852765 DXD852765 EGZ852765 EQV852765 FAR852765 FKN852765 FUJ852765 GEF852765 GOB852765 GXX852765 HHT852765 HRP852765 IBL852765 ILH852765 IVD852765 JEZ852765 JOV852765 JYR852765 KIN852765 KSJ852765 LCF852765 LMB852765 LVX852765 MFT852765 MPP852765 MZL852765 NJH852765 NTD852765 OCZ852765 OMV852765 OWR852765 PGN852765 PQJ852765 QAF852765 QKB852765 QTX852765 RDT852765 RNP852765 RXL852765 SHH852765 SRD852765 TAZ852765 TKV852765 TUR852765 UEN852765 UOJ852765 UYF852765 VIB852765 VRX852765 WBT852765 WLP852765 WVL852765 D918301 IZ918301 SV918301 ACR918301 AMN918301 AWJ918301 BGF918301 BQB918301 BZX918301 CJT918301 CTP918301 DDL918301 DNH918301 DXD918301 EGZ918301 EQV918301 FAR918301 FKN918301 FUJ918301 GEF918301 GOB918301 GXX918301 HHT918301 HRP918301 IBL918301 ILH918301 IVD918301 JEZ918301 JOV918301 JYR918301 KIN918301 KSJ918301 LCF918301 LMB918301 LVX918301 MFT918301 MPP918301 MZL918301 NJH918301 NTD918301 OCZ918301 OMV918301 OWR918301 PGN918301 PQJ918301 QAF918301 QKB918301 QTX918301 RDT918301 RNP918301 RXL918301 SHH918301 SRD918301 TAZ918301 TKV918301 TUR918301 UEN918301 UOJ918301 UYF918301 VIB918301 VRX918301 WBT918301 WLP918301 WVL918301 D983837 IZ983837 SV983837 ACR983837 AMN983837 AWJ983837 BGF983837 BQB983837 BZX983837 CJT983837 CTP983837 DDL983837 DNH983837 DXD983837 EGZ983837 EQV983837 FAR983837 FKN983837 FUJ983837 GEF983837 GOB983837 GXX983837 HHT983837 HRP983837 IBL983837 ILH983837 IVD983837 JEZ983837 JOV983837 JYR983837 KIN983837 KSJ983837 LCF983837 LMB983837 LVX983837 MFT983837 MPP983837 MZL983837 NJH983837 NTD983837 OCZ983837 OMV983837 OWR983837 PGN983837 PQJ983837 QAF983837 QKB983837 QTX983837 RDT983837 RNP983837 RXL983837 SHH983837 SRD983837 TAZ983837 TKV983837 TUR983837 UEN983837 UOJ983837 UYF983837 VIB983837 VRX983837 WBT983837 WLP983837 WVL983837 D687:D691 IZ687:IZ691 SV687:SV691 ACR687:ACR691 AMN687:AMN691 AWJ687:AWJ691 BGF687:BGF691 BQB687:BQB691 BZX687:BZX691 CJT687:CJT691 CTP687:CTP691 DDL687:DDL691 DNH687:DNH691 DXD687:DXD691 EGZ687:EGZ691 EQV687:EQV691 FAR687:FAR691 FKN687:FKN691 FUJ687:FUJ691 GEF687:GEF691 GOB687:GOB691 GXX687:GXX691 HHT687:HHT691 HRP687:HRP691 IBL687:IBL691 ILH687:ILH691 IVD687:IVD691 JEZ687:JEZ691 JOV687:JOV691 JYR687:JYR691 KIN687:KIN691 KSJ687:KSJ691 LCF687:LCF691 LMB687:LMB691 LVX687:LVX691 MFT687:MFT691 MPP687:MPP691 MZL687:MZL691 NJH687:NJH691 NTD687:NTD691 OCZ687:OCZ691 OMV687:OMV691 OWR687:OWR691 PGN687:PGN691 PQJ687:PQJ691 QAF687:QAF691 QKB687:QKB691 QTX687:QTX691 RDT687:RDT691 RNP687:RNP691 RXL687:RXL691 SHH687:SHH691 SRD687:SRD691 TAZ687:TAZ691 TKV687:TKV691 TUR687:TUR691 UEN687:UEN691 UOJ687:UOJ691 UYF687:UYF691 VIB687:VIB691 VRX687:VRX691 WBT687:WBT691 WLP687:WLP691 WVL687:WVL691 D66233:D66237 IZ66233:IZ66237 SV66233:SV66237 ACR66233:ACR66237 AMN66233:AMN66237 AWJ66233:AWJ66237 BGF66233:BGF66237 BQB66233:BQB66237 BZX66233:BZX66237 CJT66233:CJT66237 CTP66233:CTP66237 DDL66233:DDL66237 DNH66233:DNH66237 DXD66233:DXD66237 EGZ66233:EGZ66237 EQV66233:EQV66237 FAR66233:FAR66237 FKN66233:FKN66237 FUJ66233:FUJ66237 GEF66233:GEF66237 GOB66233:GOB66237 GXX66233:GXX66237 HHT66233:HHT66237 HRP66233:HRP66237 IBL66233:IBL66237 ILH66233:ILH66237 IVD66233:IVD66237 JEZ66233:JEZ66237 JOV66233:JOV66237 JYR66233:JYR66237 KIN66233:KIN66237 KSJ66233:KSJ66237 LCF66233:LCF66237 LMB66233:LMB66237 LVX66233:LVX66237 MFT66233:MFT66237 MPP66233:MPP66237 MZL66233:MZL66237 NJH66233:NJH66237 NTD66233:NTD66237 OCZ66233:OCZ66237 OMV66233:OMV66237 OWR66233:OWR66237 PGN66233:PGN66237 PQJ66233:PQJ66237 QAF66233:QAF66237 QKB66233:QKB66237 QTX66233:QTX66237 RDT66233:RDT66237 RNP66233:RNP66237 RXL66233:RXL66237 SHH66233:SHH66237 SRD66233:SRD66237 TAZ66233:TAZ66237 TKV66233:TKV66237 TUR66233:TUR66237 UEN66233:UEN66237 UOJ66233:UOJ66237 UYF66233:UYF66237 VIB66233:VIB66237 VRX66233:VRX66237 WBT66233:WBT66237 WLP66233:WLP66237 WVL66233:WVL66237 D131769:D131773 IZ131769:IZ131773 SV131769:SV131773 ACR131769:ACR131773 AMN131769:AMN131773 AWJ131769:AWJ131773 BGF131769:BGF131773 BQB131769:BQB131773 BZX131769:BZX131773 CJT131769:CJT131773 CTP131769:CTP131773 DDL131769:DDL131773 DNH131769:DNH131773 DXD131769:DXD131773 EGZ131769:EGZ131773 EQV131769:EQV131773 FAR131769:FAR131773 FKN131769:FKN131773 FUJ131769:FUJ131773 GEF131769:GEF131773 GOB131769:GOB131773 GXX131769:GXX131773 HHT131769:HHT131773 HRP131769:HRP131773 IBL131769:IBL131773 ILH131769:ILH131773 IVD131769:IVD131773 JEZ131769:JEZ131773 JOV131769:JOV131773 JYR131769:JYR131773 KIN131769:KIN131773 KSJ131769:KSJ131773 LCF131769:LCF131773 LMB131769:LMB131773 LVX131769:LVX131773 MFT131769:MFT131773 MPP131769:MPP131773 MZL131769:MZL131773 NJH131769:NJH131773 NTD131769:NTD131773 OCZ131769:OCZ131773 OMV131769:OMV131773 OWR131769:OWR131773 PGN131769:PGN131773 PQJ131769:PQJ131773 QAF131769:QAF131773 QKB131769:QKB131773 QTX131769:QTX131773 RDT131769:RDT131773 RNP131769:RNP131773 RXL131769:RXL131773 SHH131769:SHH131773 SRD131769:SRD131773 TAZ131769:TAZ131773 TKV131769:TKV131773 TUR131769:TUR131773 UEN131769:UEN131773 UOJ131769:UOJ131773 UYF131769:UYF131773 VIB131769:VIB131773 VRX131769:VRX131773 WBT131769:WBT131773 WLP131769:WLP131773 WVL131769:WVL131773 D197305:D197309 IZ197305:IZ197309 SV197305:SV197309 ACR197305:ACR197309 AMN197305:AMN197309 AWJ197305:AWJ197309 BGF197305:BGF197309 BQB197305:BQB197309 BZX197305:BZX197309 CJT197305:CJT197309 CTP197305:CTP197309 DDL197305:DDL197309 DNH197305:DNH197309 DXD197305:DXD197309 EGZ197305:EGZ197309 EQV197305:EQV197309 FAR197305:FAR197309 FKN197305:FKN197309 FUJ197305:FUJ197309 GEF197305:GEF197309 GOB197305:GOB197309 GXX197305:GXX197309 HHT197305:HHT197309 HRP197305:HRP197309 IBL197305:IBL197309 ILH197305:ILH197309 IVD197305:IVD197309 JEZ197305:JEZ197309 JOV197305:JOV197309 JYR197305:JYR197309 KIN197305:KIN197309 KSJ197305:KSJ197309 LCF197305:LCF197309 LMB197305:LMB197309 LVX197305:LVX197309 MFT197305:MFT197309 MPP197305:MPP197309 MZL197305:MZL197309 NJH197305:NJH197309 NTD197305:NTD197309 OCZ197305:OCZ197309 OMV197305:OMV197309 OWR197305:OWR197309 PGN197305:PGN197309 PQJ197305:PQJ197309 QAF197305:QAF197309 QKB197305:QKB197309 QTX197305:QTX197309 RDT197305:RDT197309 RNP197305:RNP197309 RXL197305:RXL197309 SHH197305:SHH197309 SRD197305:SRD197309 TAZ197305:TAZ197309 TKV197305:TKV197309 TUR197305:TUR197309 UEN197305:UEN197309 UOJ197305:UOJ197309 UYF197305:UYF197309 VIB197305:VIB197309 VRX197305:VRX197309 WBT197305:WBT197309 WLP197305:WLP197309 WVL197305:WVL197309 D262841:D262845 IZ262841:IZ262845 SV262841:SV262845 ACR262841:ACR262845 AMN262841:AMN262845 AWJ262841:AWJ262845 BGF262841:BGF262845 BQB262841:BQB262845 BZX262841:BZX262845 CJT262841:CJT262845 CTP262841:CTP262845 DDL262841:DDL262845 DNH262841:DNH262845 DXD262841:DXD262845 EGZ262841:EGZ262845 EQV262841:EQV262845 FAR262841:FAR262845 FKN262841:FKN262845 FUJ262841:FUJ262845 GEF262841:GEF262845 GOB262841:GOB262845 GXX262841:GXX262845 HHT262841:HHT262845 HRP262841:HRP262845 IBL262841:IBL262845 ILH262841:ILH262845 IVD262841:IVD262845 JEZ262841:JEZ262845 JOV262841:JOV262845 JYR262841:JYR262845 KIN262841:KIN262845 KSJ262841:KSJ262845 LCF262841:LCF262845 LMB262841:LMB262845 LVX262841:LVX262845 MFT262841:MFT262845 MPP262841:MPP262845 MZL262841:MZL262845 NJH262841:NJH262845 NTD262841:NTD262845 OCZ262841:OCZ262845 OMV262841:OMV262845 OWR262841:OWR262845 PGN262841:PGN262845 PQJ262841:PQJ262845 QAF262841:QAF262845 QKB262841:QKB262845 QTX262841:QTX262845 RDT262841:RDT262845 RNP262841:RNP262845 RXL262841:RXL262845 SHH262841:SHH262845 SRD262841:SRD262845 TAZ262841:TAZ262845 TKV262841:TKV262845 TUR262841:TUR262845 UEN262841:UEN262845 UOJ262841:UOJ262845 UYF262841:UYF262845 VIB262841:VIB262845 VRX262841:VRX262845 WBT262841:WBT262845 WLP262841:WLP262845 WVL262841:WVL262845 D328377:D328381 IZ328377:IZ328381 SV328377:SV328381 ACR328377:ACR328381 AMN328377:AMN328381 AWJ328377:AWJ328381 BGF328377:BGF328381 BQB328377:BQB328381 BZX328377:BZX328381 CJT328377:CJT328381 CTP328377:CTP328381 DDL328377:DDL328381 DNH328377:DNH328381 DXD328377:DXD328381 EGZ328377:EGZ328381 EQV328377:EQV328381 FAR328377:FAR328381 FKN328377:FKN328381 FUJ328377:FUJ328381 GEF328377:GEF328381 GOB328377:GOB328381 GXX328377:GXX328381 HHT328377:HHT328381 HRP328377:HRP328381 IBL328377:IBL328381 ILH328377:ILH328381 IVD328377:IVD328381 JEZ328377:JEZ328381 JOV328377:JOV328381 JYR328377:JYR328381 KIN328377:KIN328381 KSJ328377:KSJ328381 LCF328377:LCF328381 LMB328377:LMB328381 LVX328377:LVX328381 MFT328377:MFT328381 MPP328377:MPP328381 MZL328377:MZL328381 NJH328377:NJH328381 NTD328377:NTD328381 OCZ328377:OCZ328381 OMV328377:OMV328381 OWR328377:OWR328381 PGN328377:PGN328381 PQJ328377:PQJ328381 QAF328377:QAF328381 QKB328377:QKB328381 QTX328377:QTX328381 RDT328377:RDT328381 RNP328377:RNP328381 RXL328377:RXL328381 SHH328377:SHH328381 SRD328377:SRD328381 TAZ328377:TAZ328381 TKV328377:TKV328381 TUR328377:TUR328381 UEN328377:UEN328381 UOJ328377:UOJ328381 UYF328377:UYF328381 VIB328377:VIB328381 VRX328377:VRX328381 WBT328377:WBT328381 WLP328377:WLP328381 WVL328377:WVL328381 D393913:D393917 IZ393913:IZ393917 SV393913:SV393917 ACR393913:ACR393917 AMN393913:AMN393917 AWJ393913:AWJ393917 BGF393913:BGF393917 BQB393913:BQB393917 BZX393913:BZX393917 CJT393913:CJT393917 CTP393913:CTP393917 DDL393913:DDL393917 DNH393913:DNH393917 DXD393913:DXD393917 EGZ393913:EGZ393917 EQV393913:EQV393917 FAR393913:FAR393917 FKN393913:FKN393917 FUJ393913:FUJ393917 GEF393913:GEF393917 GOB393913:GOB393917 GXX393913:GXX393917 HHT393913:HHT393917 HRP393913:HRP393917 IBL393913:IBL393917 ILH393913:ILH393917 IVD393913:IVD393917 JEZ393913:JEZ393917 JOV393913:JOV393917 JYR393913:JYR393917 KIN393913:KIN393917 KSJ393913:KSJ393917 LCF393913:LCF393917 LMB393913:LMB393917 LVX393913:LVX393917 MFT393913:MFT393917 MPP393913:MPP393917 MZL393913:MZL393917 NJH393913:NJH393917 NTD393913:NTD393917 OCZ393913:OCZ393917 OMV393913:OMV393917 OWR393913:OWR393917 PGN393913:PGN393917 PQJ393913:PQJ393917 QAF393913:QAF393917 QKB393913:QKB393917 QTX393913:QTX393917 RDT393913:RDT393917 RNP393913:RNP393917 RXL393913:RXL393917 SHH393913:SHH393917 SRD393913:SRD393917 TAZ393913:TAZ393917 TKV393913:TKV393917 TUR393913:TUR393917 UEN393913:UEN393917 UOJ393913:UOJ393917 UYF393913:UYF393917 VIB393913:VIB393917 VRX393913:VRX393917 WBT393913:WBT393917 WLP393913:WLP393917 WVL393913:WVL393917 D459449:D459453 IZ459449:IZ459453 SV459449:SV459453 ACR459449:ACR459453 AMN459449:AMN459453 AWJ459449:AWJ459453 BGF459449:BGF459453 BQB459449:BQB459453 BZX459449:BZX459453 CJT459449:CJT459453 CTP459449:CTP459453 DDL459449:DDL459453 DNH459449:DNH459453 DXD459449:DXD459453 EGZ459449:EGZ459453 EQV459449:EQV459453 FAR459449:FAR459453 FKN459449:FKN459453 FUJ459449:FUJ459453 GEF459449:GEF459453 GOB459449:GOB459453 GXX459449:GXX459453 HHT459449:HHT459453 HRP459449:HRP459453 IBL459449:IBL459453 ILH459449:ILH459453 IVD459449:IVD459453 JEZ459449:JEZ459453 JOV459449:JOV459453 JYR459449:JYR459453 KIN459449:KIN459453 KSJ459449:KSJ459453 LCF459449:LCF459453 LMB459449:LMB459453 LVX459449:LVX459453 MFT459449:MFT459453 MPP459449:MPP459453 MZL459449:MZL459453 NJH459449:NJH459453 NTD459449:NTD459453 OCZ459449:OCZ459453 OMV459449:OMV459453 OWR459449:OWR459453 PGN459449:PGN459453 PQJ459449:PQJ459453 QAF459449:QAF459453 QKB459449:QKB459453 QTX459449:QTX459453 RDT459449:RDT459453 RNP459449:RNP459453 RXL459449:RXL459453 SHH459449:SHH459453 SRD459449:SRD459453 TAZ459449:TAZ459453 TKV459449:TKV459453 TUR459449:TUR459453 UEN459449:UEN459453 UOJ459449:UOJ459453 UYF459449:UYF459453 VIB459449:VIB459453 VRX459449:VRX459453 WBT459449:WBT459453 WLP459449:WLP459453 WVL459449:WVL459453 D524985:D524989 IZ524985:IZ524989 SV524985:SV524989 ACR524985:ACR524989 AMN524985:AMN524989 AWJ524985:AWJ524989 BGF524985:BGF524989 BQB524985:BQB524989 BZX524985:BZX524989 CJT524985:CJT524989 CTP524985:CTP524989 DDL524985:DDL524989 DNH524985:DNH524989 DXD524985:DXD524989 EGZ524985:EGZ524989 EQV524985:EQV524989 FAR524985:FAR524989 FKN524985:FKN524989 FUJ524985:FUJ524989 GEF524985:GEF524989 GOB524985:GOB524989 GXX524985:GXX524989 HHT524985:HHT524989 HRP524985:HRP524989 IBL524985:IBL524989 ILH524985:ILH524989 IVD524985:IVD524989 JEZ524985:JEZ524989 JOV524985:JOV524989 JYR524985:JYR524989 KIN524985:KIN524989 KSJ524985:KSJ524989 LCF524985:LCF524989 LMB524985:LMB524989 LVX524985:LVX524989 MFT524985:MFT524989 MPP524985:MPP524989 MZL524985:MZL524989 NJH524985:NJH524989 NTD524985:NTD524989 OCZ524985:OCZ524989 OMV524985:OMV524989 OWR524985:OWR524989 PGN524985:PGN524989 PQJ524985:PQJ524989 QAF524985:QAF524989 QKB524985:QKB524989 QTX524985:QTX524989 RDT524985:RDT524989 RNP524985:RNP524989 RXL524985:RXL524989 SHH524985:SHH524989 SRD524985:SRD524989 TAZ524985:TAZ524989 TKV524985:TKV524989 TUR524985:TUR524989 UEN524985:UEN524989 UOJ524985:UOJ524989 UYF524985:UYF524989 VIB524985:VIB524989 VRX524985:VRX524989 WBT524985:WBT524989 WLP524985:WLP524989 WVL524985:WVL524989 D590521:D590525 IZ590521:IZ590525 SV590521:SV590525 ACR590521:ACR590525 AMN590521:AMN590525 AWJ590521:AWJ590525 BGF590521:BGF590525 BQB590521:BQB590525 BZX590521:BZX590525 CJT590521:CJT590525 CTP590521:CTP590525 DDL590521:DDL590525 DNH590521:DNH590525 DXD590521:DXD590525 EGZ590521:EGZ590525 EQV590521:EQV590525 FAR590521:FAR590525 FKN590521:FKN590525 FUJ590521:FUJ590525 GEF590521:GEF590525 GOB590521:GOB590525 GXX590521:GXX590525 HHT590521:HHT590525 HRP590521:HRP590525 IBL590521:IBL590525 ILH590521:ILH590525 IVD590521:IVD590525 JEZ590521:JEZ590525 JOV590521:JOV590525 JYR590521:JYR590525 KIN590521:KIN590525 KSJ590521:KSJ590525 LCF590521:LCF590525 LMB590521:LMB590525 LVX590521:LVX590525 MFT590521:MFT590525 MPP590521:MPP590525 MZL590521:MZL590525 NJH590521:NJH590525 NTD590521:NTD590525 OCZ590521:OCZ590525 OMV590521:OMV590525 OWR590521:OWR590525 PGN590521:PGN590525 PQJ590521:PQJ590525 QAF590521:QAF590525 QKB590521:QKB590525 QTX590521:QTX590525 RDT590521:RDT590525 RNP590521:RNP590525 RXL590521:RXL590525 SHH590521:SHH590525 SRD590521:SRD590525 TAZ590521:TAZ590525 TKV590521:TKV590525 TUR590521:TUR590525 UEN590521:UEN590525 UOJ590521:UOJ590525 UYF590521:UYF590525 VIB590521:VIB590525 VRX590521:VRX590525 WBT590521:WBT590525 WLP590521:WLP590525 WVL590521:WVL590525 D656057:D656061 IZ656057:IZ656061 SV656057:SV656061 ACR656057:ACR656061 AMN656057:AMN656061 AWJ656057:AWJ656061 BGF656057:BGF656061 BQB656057:BQB656061 BZX656057:BZX656061 CJT656057:CJT656061 CTP656057:CTP656061 DDL656057:DDL656061 DNH656057:DNH656061 DXD656057:DXD656061 EGZ656057:EGZ656061 EQV656057:EQV656061 FAR656057:FAR656061 FKN656057:FKN656061 FUJ656057:FUJ656061 GEF656057:GEF656061 GOB656057:GOB656061 GXX656057:GXX656061 HHT656057:HHT656061 HRP656057:HRP656061 IBL656057:IBL656061 ILH656057:ILH656061 IVD656057:IVD656061 JEZ656057:JEZ656061 JOV656057:JOV656061 JYR656057:JYR656061 KIN656057:KIN656061 KSJ656057:KSJ656061 LCF656057:LCF656061 LMB656057:LMB656061 LVX656057:LVX656061 MFT656057:MFT656061 MPP656057:MPP656061 MZL656057:MZL656061 NJH656057:NJH656061 NTD656057:NTD656061 OCZ656057:OCZ656061 OMV656057:OMV656061 OWR656057:OWR656061 PGN656057:PGN656061 PQJ656057:PQJ656061 QAF656057:QAF656061 QKB656057:QKB656061 QTX656057:QTX656061 RDT656057:RDT656061 RNP656057:RNP656061 RXL656057:RXL656061 SHH656057:SHH656061 SRD656057:SRD656061 TAZ656057:TAZ656061 TKV656057:TKV656061 TUR656057:TUR656061 UEN656057:UEN656061 UOJ656057:UOJ656061 UYF656057:UYF656061 VIB656057:VIB656061 VRX656057:VRX656061 WBT656057:WBT656061 WLP656057:WLP656061 WVL656057:WVL656061 D721593:D721597 IZ721593:IZ721597 SV721593:SV721597 ACR721593:ACR721597 AMN721593:AMN721597 AWJ721593:AWJ721597 BGF721593:BGF721597 BQB721593:BQB721597 BZX721593:BZX721597 CJT721593:CJT721597 CTP721593:CTP721597 DDL721593:DDL721597 DNH721593:DNH721597 DXD721593:DXD721597 EGZ721593:EGZ721597 EQV721593:EQV721597 FAR721593:FAR721597 FKN721593:FKN721597 FUJ721593:FUJ721597 GEF721593:GEF721597 GOB721593:GOB721597 GXX721593:GXX721597 HHT721593:HHT721597 HRP721593:HRP721597 IBL721593:IBL721597 ILH721593:ILH721597 IVD721593:IVD721597 JEZ721593:JEZ721597 JOV721593:JOV721597 JYR721593:JYR721597 KIN721593:KIN721597 KSJ721593:KSJ721597 LCF721593:LCF721597 LMB721593:LMB721597 LVX721593:LVX721597 MFT721593:MFT721597 MPP721593:MPP721597 MZL721593:MZL721597 NJH721593:NJH721597 NTD721593:NTD721597 OCZ721593:OCZ721597 OMV721593:OMV721597 OWR721593:OWR721597 PGN721593:PGN721597 PQJ721593:PQJ721597 QAF721593:QAF721597 QKB721593:QKB721597 QTX721593:QTX721597 RDT721593:RDT721597 RNP721593:RNP721597 RXL721593:RXL721597 SHH721593:SHH721597 SRD721593:SRD721597 TAZ721593:TAZ721597 TKV721593:TKV721597 TUR721593:TUR721597 UEN721593:UEN721597 UOJ721593:UOJ721597 UYF721593:UYF721597 VIB721593:VIB721597 VRX721593:VRX721597 WBT721593:WBT721597 WLP721593:WLP721597 WVL721593:WVL721597 D787129:D787133 IZ787129:IZ787133 SV787129:SV787133 ACR787129:ACR787133 AMN787129:AMN787133 AWJ787129:AWJ787133 BGF787129:BGF787133 BQB787129:BQB787133 BZX787129:BZX787133 CJT787129:CJT787133 CTP787129:CTP787133 DDL787129:DDL787133 DNH787129:DNH787133 DXD787129:DXD787133 EGZ787129:EGZ787133 EQV787129:EQV787133 FAR787129:FAR787133 FKN787129:FKN787133 FUJ787129:FUJ787133 GEF787129:GEF787133 GOB787129:GOB787133 GXX787129:GXX787133 HHT787129:HHT787133 HRP787129:HRP787133 IBL787129:IBL787133 ILH787129:ILH787133 IVD787129:IVD787133 JEZ787129:JEZ787133 JOV787129:JOV787133 JYR787129:JYR787133 KIN787129:KIN787133 KSJ787129:KSJ787133 LCF787129:LCF787133 LMB787129:LMB787133 LVX787129:LVX787133 MFT787129:MFT787133 MPP787129:MPP787133 MZL787129:MZL787133 NJH787129:NJH787133 NTD787129:NTD787133 OCZ787129:OCZ787133 OMV787129:OMV787133 OWR787129:OWR787133 PGN787129:PGN787133 PQJ787129:PQJ787133 QAF787129:QAF787133 QKB787129:QKB787133 QTX787129:QTX787133 RDT787129:RDT787133 RNP787129:RNP787133 RXL787129:RXL787133 SHH787129:SHH787133 SRD787129:SRD787133 TAZ787129:TAZ787133 TKV787129:TKV787133 TUR787129:TUR787133 UEN787129:UEN787133 UOJ787129:UOJ787133 UYF787129:UYF787133 VIB787129:VIB787133 VRX787129:VRX787133 WBT787129:WBT787133 WLP787129:WLP787133 WVL787129:WVL787133 D852665:D852669 IZ852665:IZ852669 SV852665:SV852669 ACR852665:ACR852669 AMN852665:AMN852669 AWJ852665:AWJ852669 BGF852665:BGF852669 BQB852665:BQB852669 BZX852665:BZX852669 CJT852665:CJT852669 CTP852665:CTP852669 DDL852665:DDL852669 DNH852665:DNH852669 DXD852665:DXD852669 EGZ852665:EGZ852669 EQV852665:EQV852669 FAR852665:FAR852669 FKN852665:FKN852669 FUJ852665:FUJ852669 GEF852665:GEF852669 GOB852665:GOB852669 GXX852665:GXX852669 HHT852665:HHT852669 HRP852665:HRP852669 IBL852665:IBL852669 ILH852665:ILH852669 IVD852665:IVD852669 JEZ852665:JEZ852669 JOV852665:JOV852669 JYR852665:JYR852669 KIN852665:KIN852669 KSJ852665:KSJ852669 LCF852665:LCF852669 LMB852665:LMB852669 LVX852665:LVX852669 MFT852665:MFT852669 MPP852665:MPP852669 MZL852665:MZL852669 NJH852665:NJH852669 NTD852665:NTD852669 OCZ852665:OCZ852669 OMV852665:OMV852669 OWR852665:OWR852669 PGN852665:PGN852669 PQJ852665:PQJ852669 QAF852665:QAF852669 QKB852665:QKB852669 QTX852665:QTX852669 RDT852665:RDT852669 RNP852665:RNP852669 RXL852665:RXL852669 SHH852665:SHH852669 SRD852665:SRD852669 TAZ852665:TAZ852669 TKV852665:TKV852669 TUR852665:TUR852669 UEN852665:UEN852669 UOJ852665:UOJ852669 UYF852665:UYF852669 VIB852665:VIB852669 VRX852665:VRX852669 WBT852665:WBT852669 WLP852665:WLP852669 WVL852665:WVL852669 D918201:D918205 IZ918201:IZ918205 SV918201:SV918205 ACR918201:ACR918205 AMN918201:AMN918205 AWJ918201:AWJ918205 BGF918201:BGF918205 BQB918201:BQB918205 BZX918201:BZX918205 CJT918201:CJT918205 CTP918201:CTP918205 DDL918201:DDL918205 DNH918201:DNH918205 DXD918201:DXD918205 EGZ918201:EGZ918205 EQV918201:EQV918205 FAR918201:FAR918205 FKN918201:FKN918205 FUJ918201:FUJ918205 GEF918201:GEF918205 GOB918201:GOB918205 GXX918201:GXX918205 HHT918201:HHT918205 HRP918201:HRP918205 IBL918201:IBL918205 ILH918201:ILH918205 IVD918201:IVD918205 JEZ918201:JEZ918205 JOV918201:JOV918205 JYR918201:JYR918205 KIN918201:KIN918205 KSJ918201:KSJ918205 LCF918201:LCF918205 LMB918201:LMB918205 LVX918201:LVX918205 MFT918201:MFT918205 MPP918201:MPP918205 MZL918201:MZL918205 NJH918201:NJH918205 NTD918201:NTD918205 OCZ918201:OCZ918205 OMV918201:OMV918205 OWR918201:OWR918205 PGN918201:PGN918205 PQJ918201:PQJ918205 QAF918201:QAF918205 QKB918201:QKB918205 QTX918201:QTX918205 RDT918201:RDT918205 RNP918201:RNP918205 RXL918201:RXL918205 SHH918201:SHH918205 SRD918201:SRD918205 TAZ918201:TAZ918205 TKV918201:TKV918205 TUR918201:TUR918205 UEN918201:UEN918205 UOJ918201:UOJ918205 UYF918201:UYF918205 VIB918201:VIB918205 VRX918201:VRX918205 WBT918201:WBT918205 WLP918201:WLP918205 WVL918201:WVL918205 D983737:D983741 IZ983737:IZ983741 SV983737:SV983741 ACR983737:ACR983741 AMN983737:AMN983741 AWJ983737:AWJ983741 BGF983737:BGF983741 BQB983737:BQB983741 BZX983737:BZX983741 CJT983737:CJT983741 CTP983737:CTP983741 DDL983737:DDL983741 DNH983737:DNH983741 DXD983737:DXD983741 EGZ983737:EGZ983741 EQV983737:EQV983741 FAR983737:FAR983741 FKN983737:FKN983741 FUJ983737:FUJ983741 GEF983737:GEF983741 GOB983737:GOB983741 GXX983737:GXX983741 HHT983737:HHT983741 HRP983737:HRP983741 IBL983737:IBL983741 ILH983737:ILH983741 IVD983737:IVD983741 JEZ983737:JEZ983741 JOV983737:JOV983741 JYR983737:JYR983741 KIN983737:KIN983741 KSJ983737:KSJ983741 LCF983737:LCF983741 LMB983737:LMB983741 LVX983737:LVX983741 MFT983737:MFT983741 MPP983737:MPP983741 MZL983737:MZL983741 NJH983737:NJH983741 NTD983737:NTD983741 OCZ983737:OCZ983741 OMV983737:OMV983741 OWR983737:OWR983741 PGN983737:PGN983741 PQJ983737:PQJ983741 QAF983737:QAF983741 QKB983737:QKB983741 QTX983737:QTX983741 RDT983737:RDT983741 RNP983737:RNP983741 RXL983737:RXL983741 SHH983737:SHH983741 SRD983737:SRD983741 TAZ983737:TAZ983741 TKV983737:TKV983741 TUR983737:TUR983741 UEN983737:UEN983741 UOJ983737:UOJ983741 UYF983737:UYF983741 VIB983737:VIB983741 VRX983737:VRX983741 WBT983737:WBT983741 WLP983737:WLP983741 WVL983737:WVL983741 WVL983546:WVL983561 IZ722:IZ732 SV722:SV732 ACR722:ACR732 AMN722:AMN732 AWJ722:AWJ732 BGF722:BGF732 BQB722:BQB732 BZX722:BZX732 CJT722:CJT732 CTP722:CTP732 DDL722:DDL732 DNH722:DNH732 DXD722:DXD732 EGZ722:EGZ732 EQV722:EQV732 FAR722:FAR732 FKN722:FKN732 FUJ722:FUJ732 GEF722:GEF732 GOB722:GOB732 GXX722:GXX732 HHT722:HHT732 HRP722:HRP732 IBL722:IBL732 ILH722:ILH732 IVD722:IVD732 JEZ722:JEZ732 JOV722:JOV732 JYR722:JYR732 KIN722:KIN732 KSJ722:KSJ732 LCF722:LCF732 LMB722:LMB732 LVX722:LVX732 MFT722:MFT732 MPP722:MPP732 MZL722:MZL732 NJH722:NJH732 NTD722:NTD732 OCZ722:OCZ732 OMV722:OMV732 OWR722:OWR732 PGN722:PGN732 PQJ722:PQJ732 QAF722:QAF732 QKB722:QKB732 QTX722:QTX732 RDT722:RDT732 RNP722:RNP732 RXL722:RXL732 SHH722:SHH732 SRD722:SRD732 TAZ722:TAZ732 TKV722:TKV732 TUR722:TUR732 UEN722:UEN732 UOJ722:UOJ732 UYF722:UYF732 VIB722:VIB732 VRX722:VRX732 WBT722:WBT732 WLP722:WLP732 WVL722:WVL732 D66267:D66268 IZ66267:IZ66268 SV66267:SV66268 ACR66267:ACR66268 AMN66267:AMN66268 AWJ66267:AWJ66268 BGF66267:BGF66268 BQB66267:BQB66268 BZX66267:BZX66268 CJT66267:CJT66268 CTP66267:CTP66268 DDL66267:DDL66268 DNH66267:DNH66268 DXD66267:DXD66268 EGZ66267:EGZ66268 EQV66267:EQV66268 FAR66267:FAR66268 FKN66267:FKN66268 FUJ66267:FUJ66268 GEF66267:GEF66268 GOB66267:GOB66268 GXX66267:GXX66268 HHT66267:HHT66268 HRP66267:HRP66268 IBL66267:IBL66268 ILH66267:ILH66268 IVD66267:IVD66268 JEZ66267:JEZ66268 JOV66267:JOV66268 JYR66267:JYR66268 KIN66267:KIN66268 KSJ66267:KSJ66268 LCF66267:LCF66268 LMB66267:LMB66268 LVX66267:LVX66268 MFT66267:MFT66268 MPP66267:MPP66268 MZL66267:MZL66268 NJH66267:NJH66268 NTD66267:NTD66268 OCZ66267:OCZ66268 OMV66267:OMV66268 OWR66267:OWR66268 PGN66267:PGN66268 PQJ66267:PQJ66268 QAF66267:QAF66268 QKB66267:QKB66268 QTX66267:QTX66268 RDT66267:RDT66268 RNP66267:RNP66268 RXL66267:RXL66268 SHH66267:SHH66268 SRD66267:SRD66268 TAZ66267:TAZ66268 TKV66267:TKV66268 TUR66267:TUR66268 UEN66267:UEN66268 UOJ66267:UOJ66268 UYF66267:UYF66268 VIB66267:VIB66268 VRX66267:VRX66268 WBT66267:WBT66268 WLP66267:WLP66268 WVL66267:WVL66268 D131803:D131804 IZ131803:IZ131804 SV131803:SV131804 ACR131803:ACR131804 AMN131803:AMN131804 AWJ131803:AWJ131804 BGF131803:BGF131804 BQB131803:BQB131804 BZX131803:BZX131804 CJT131803:CJT131804 CTP131803:CTP131804 DDL131803:DDL131804 DNH131803:DNH131804 DXD131803:DXD131804 EGZ131803:EGZ131804 EQV131803:EQV131804 FAR131803:FAR131804 FKN131803:FKN131804 FUJ131803:FUJ131804 GEF131803:GEF131804 GOB131803:GOB131804 GXX131803:GXX131804 HHT131803:HHT131804 HRP131803:HRP131804 IBL131803:IBL131804 ILH131803:ILH131804 IVD131803:IVD131804 JEZ131803:JEZ131804 JOV131803:JOV131804 JYR131803:JYR131804 KIN131803:KIN131804 KSJ131803:KSJ131804 LCF131803:LCF131804 LMB131803:LMB131804 LVX131803:LVX131804 MFT131803:MFT131804 MPP131803:MPP131804 MZL131803:MZL131804 NJH131803:NJH131804 NTD131803:NTD131804 OCZ131803:OCZ131804 OMV131803:OMV131804 OWR131803:OWR131804 PGN131803:PGN131804 PQJ131803:PQJ131804 QAF131803:QAF131804 QKB131803:QKB131804 QTX131803:QTX131804 RDT131803:RDT131804 RNP131803:RNP131804 RXL131803:RXL131804 SHH131803:SHH131804 SRD131803:SRD131804 TAZ131803:TAZ131804 TKV131803:TKV131804 TUR131803:TUR131804 UEN131803:UEN131804 UOJ131803:UOJ131804 UYF131803:UYF131804 VIB131803:VIB131804 VRX131803:VRX131804 WBT131803:WBT131804 WLP131803:WLP131804 WVL131803:WVL131804 D197339:D197340 IZ197339:IZ197340 SV197339:SV197340 ACR197339:ACR197340 AMN197339:AMN197340 AWJ197339:AWJ197340 BGF197339:BGF197340 BQB197339:BQB197340 BZX197339:BZX197340 CJT197339:CJT197340 CTP197339:CTP197340 DDL197339:DDL197340 DNH197339:DNH197340 DXD197339:DXD197340 EGZ197339:EGZ197340 EQV197339:EQV197340 FAR197339:FAR197340 FKN197339:FKN197340 FUJ197339:FUJ197340 GEF197339:GEF197340 GOB197339:GOB197340 GXX197339:GXX197340 HHT197339:HHT197340 HRP197339:HRP197340 IBL197339:IBL197340 ILH197339:ILH197340 IVD197339:IVD197340 JEZ197339:JEZ197340 JOV197339:JOV197340 JYR197339:JYR197340 KIN197339:KIN197340 KSJ197339:KSJ197340 LCF197339:LCF197340 LMB197339:LMB197340 LVX197339:LVX197340 MFT197339:MFT197340 MPP197339:MPP197340 MZL197339:MZL197340 NJH197339:NJH197340 NTD197339:NTD197340 OCZ197339:OCZ197340 OMV197339:OMV197340 OWR197339:OWR197340 PGN197339:PGN197340 PQJ197339:PQJ197340 QAF197339:QAF197340 QKB197339:QKB197340 QTX197339:QTX197340 RDT197339:RDT197340 RNP197339:RNP197340 RXL197339:RXL197340 SHH197339:SHH197340 SRD197339:SRD197340 TAZ197339:TAZ197340 TKV197339:TKV197340 TUR197339:TUR197340 UEN197339:UEN197340 UOJ197339:UOJ197340 UYF197339:UYF197340 VIB197339:VIB197340 VRX197339:VRX197340 WBT197339:WBT197340 WLP197339:WLP197340 WVL197339:WVL197340 D262875:D262876 IZ262875:IZ262876 SV262875:SV262876 ACR262875:ACR262876 AMN262875:AMN262876 AWJ262875:AWJ262876 BGF262875:BGF262876 BQB262875:BQB262876 BZX262875:BZX262876 CJT262875:CJT262876 CTP262875:CTP262876 DDL262875:DDL262876 DNH262875:DNH262876 DXD262875:DXD262876 EGZ262875:EGZ262876 EQV262875:EQV262876 FAR262875:FAR262876 FKN262875:FKN262876 FUJ262875:FUJ262876 GEF262875:GEF262876 GOB262875:GOB262876 GXX262875:GXX262876 HHT262875:HHT262876 HRP262875:HRP262876 IBL262875:IBL262876 ILH262875:ILH262876 IVD262875:IVD262876 JEZ262875:JEZ262876 JOV262875:JOV262876 JYR262875:JYR262876 KIN262875:KIN262876 KSJ262875:KSJ262876 LCF262875:LCF262876 LMB262875:LMB262876 LVX262875:LVX262876 MFT262875:MFT262876 MPP262875:MPP262876 MZL262875:MZL262876 NJH262875:NJH262876 NTD262875:NTD262876 OCZ262875:OCZ262876 OMV262875:OMV262876 OWR262875:OWR262876 PGN262875:PGN262876 PQJ262875:PQJ262876 QAF262875:QAF262876 QKB262875:QKB262876 QTX262875:QTX262876 RDT262875:RDT262876 RNP262875:RNP262876 RXL262875:RXL262876 SHH262875:SHH262876 SRD262875:SRD262876 TAZ262875:TAZ262876 TKV262875:TKV262876 TUR262875:TUR262876 UEN262875:UEN262876 UOJ262875:UOJ262876 UYF262875:UYF262876 VIB262875:VIB262876 VRX262875:VRX262876 WBT262875:WBT262876 WLP262875:WLP262876 WVL262875:WVL262876 D328411:D328412 IZ328411:IZ328412 SV328411:SV328412 ACR328411:ACR328412 AMN328411:AMN328412 AWJ328411:AWJ328412 BGF328411:BGF328412 BQB328411:BQB328412 BZX328411:BZX328412 CJT328411:CJT328412 CTP328411:CTP328412 DDL328411:DDL328412 DNH328411:DNH328412 DXD328411:DXD328412 EGZ328411:EGZ328412 EQV328411:EQV328412 FAR328411:FAR328412 FKN328411:FKN328412 FUJ328411:FUJ328412 GEF328411:GEF328412 GOB328411:GOB328412 GXX328411:GXX328412 HHT328411:HHT328412 HRP328411:HRP328412 IBL328411:IBL328412 ILH328411:ILH328412 IVD328411:IVD328412 JEZ328411:JEZ328412 JOV328411:JOV328412 JYR328411:JYR328412 KIN328411:KIN328412 KSJ328411:KSJ328412 LCF328411:LCF328412 LMB328411:LMB328412 LVX328411:LVX328412 MFT328411:MFT328412 MPP328411:MPP328412 MZL328411:MZL328412 NJH328411:NJH328412 NTD328411:NTD328412 OCZ328411:OCZ328412 OMV328411:OMV328412 OWR328411:OWR328412 PGN328411:PGN328412 PQJ328411:PQJ328412 QAF328411:QAF328412 QKB328411:QKB328412 QTX328411:QTX328412 RDT328411:RDT328412 RNP328411:RNP328412 RXL328411:RXL328412 SHH328411:SHH328412 SRD328411:SRD328412 TAZ328411:TAZ328412 TKV328411:TKV328412 TUR328411:TUR328412 UEN328411:UEN328412 UOJ328411:UOJ328412 UYF328411:UYF328412 VIB328411:VIB328412 VRX328411:VRX328412 WBT328411:WBT328412 WLP328411:WLP328412 WVL328411:WVL328412 D393947:D393948 IZ393947:IZ393948 SV393947:SV393948 ACR393947:ACR393948 AMN393947:AMN393948 AWJ393947:AWJ393948 BGF393947:BGF393948 BQB393947:BQB393948 BZX393947:BZX393948 CJT393947:CJT393948 CTP393947:CTP393948 DDL393947:DDL393948 DNH393947:DNH393948 DXD393947:DXD393948 EGZ393947:EGZ393948 EQV393947:EQV393948 FAR393947:FAR393948 FKN393947:FKN393948 FUJ393947:FUJ393948 GEF393947:GEF393948 GOB393947:GOB393948 GXX393947:GXX393948 HHT393947:HHT393948 HRP393947:HRP393948 IBL393947:IBL393948 ILH393947:ILH393948 IVD393947:IVD393948 JEZ393947:JEZ393948 JOV393947:JOV393948 JYR393947:JYR393948 KIN393947:KIN393948 KSJ393947:KSJ393948 LCF393947:LCF393948 LMB393947:LMB393948 LVX393947:LVX393948 MFT393947:MFT393948 MPP393947:MPP393948 MZL393947:MZL393948 NJH393947:NJH393948 NTD393947:NTD393948 OCZ393947:OCZ393948 OMV393947:OMV393948 OWR393947:OWR393948 PGN393947:PGN393948 PQJ393947:PQJ393948 QAF393947:QAF393948 QKB393947:QKB393948 QTX393947:QTX393948 RDT393947:RDT393948 RNP393947:RNP393948 RXL393947:RXL393948 SHH393947:SHH393948 SRD393947:SRD393948 TAZ393947:TAZ393948 TKV393947:TKV393948 TUR393947:TUR393948 UEN393947:UEN393948 UOJ393947:UOJ393948 UYF393947:UYF393948 VIB393947:VIB393948 VRX393947:VRX393948 WBT393947:WBT393948 WLP393947:WLP393948 WVL393947:WVL393948 D459483:D459484 IZ459483:IZ459484 SV459483:SV459484 ACR459483:ACR459484 AMN459483:AMN459484 AWJ459483:AWJ459484 BGF459483:BGF459484 BQB459483:BQB459484 BZX459483:BZX459484 CJT459483:CJT459484 CTP459483:CTP459484 DDL459483:DDL459484 DNH459483:DNH459484 DXD459483:DXD459484 EGZ459483:EGZ459484 EQV459483:EQV459484 FAR459483:FAR459484 FKN459483:FKN459484 FUJ459483:FUJ459484 GEF459483:GEF459484 GOB459483:GOB459484 GXX459483:GXX459484 HHT459483:HHT459484 HRP459483:HRP459484 IBL459483:IBL459484 ILH459483:ILH459484 IVD459483:IVD459484 JEZ459483:JEZ459484 JOV459483:JOV459484 JYR459483:JYR459484 KIN459483:KIN459484 KSJ459483:KSJ459484 LCF459483:LCF459484 LMB459483:LMB459484 LVX459483:LVX459484 MFT459483:MFT459484 MPP459483:MPP459484 MZL459483:MZL459484 NJH459483:NJH459484 NTD459483:NTD459484 OCZ459483:OCZ459484 OMV459483:OMV459484 OWR459483:OWR459484 PGN459483:PGN459484 PQJ459483:PQJ459484 QAF459483:QAF459484 QKB459483:QKB459484 QTX459483:QTX459484 RDT459483:RDT459484 RNP459483:RNP459484 RXL459483:RXL459484 SHH459483:SHH459484 SRD459483:SRD459484 TAZ459483:TAZ459484 TKV459483:TKV459484 TUR459483:TUR459484 UEN459483:UEN459484 UOJ459483:UOJ459484 UYF459483:UYF459484 VIB459483:VIB459484 VRX459483:VRX459484 WBT459483:WBT459484 WLP459483:WLP459484 WVL459483:WVL459484 D525019:D525020 IZ525019:IZ525020 SV525019:SV525020 ACR525019:ACR525020 AMN525019:AMN525020 AWJ525019:AWJ525020 BGF525019:BGF525020 BQB525019:BQB525020 BZX525019:BZX525020 CJT525019:CJT525020 CTP525019:CTP525020 DDL525019:DDL525020 DNH525019:DNH525020 DXD525019:DXD525020 EGZ525019:EGZ525020 EQV525019:EQV525020 FAR525019:FAR525020 FKN525019:FKN525020 FUJ525019:FUJ525020 GEF525019:GEF525020 GOB525019:GOB525020 GXX525019:GXX525020 HHT525019:HHT525020 HRP525019:HRP525020 IBL525019:IBL525020 ILH525019:ILH525020 IVD525019:IVD525020 JEZ525019:JEZ525020 JOV525019:JOV525020 JYR525019:JYR525020 KIN525019:KIN525020 KSJ525019:KSJ525020 LCF525019:LCF525020 LMB525019:LMB525020 LVX525019:LVX525020 MFT525019:MFT525020 MPP525019:MPP525020 MZL525019:MZL525020 NJH525019:NJH525020 NTD525019:NTD525020 OCZ525019:OCZ525020 OMV525019:OMV525020 OWR525019:OWR525020 PGN525019:PGN525020 PQJ525019:PQJ525020 QAF525019:QAF525020 QKB525019:QKB525020 QTX525019:QTX525020 RDT525019:RDT525020 RNP525019:RNP525020 RXL525019:RXL525020 SHH525019:SHH525020 SRD525019:SRD525020 TAZ525019:TAZ525020 TKV525019:TKV525020 TUR525019:TUR525020 UEN525019:UEN525020 UOJ525019:UOJ525020 UYF525019:UYF525020 VIB525019:VIB525020 VRX525019:VRX525020 WBT525019:WBT525020 WLP525019:WLP525020 WVL525019:WVL525020 D590555:D590556 IZ590555:IZ590556 SV590555:SV590556 ACR590555:ACR590556 AMN590555:AMN590556 AWJ590555:AWJ590556 BGF590555:BGF590556 BQB590555:BQB590556 BZX590555:BZX590556 CJT590555:CJT590556 CTP590555:CTP590556 DDL590555:DDL590556 DNH590555:DNH590556 DXD590555:DXD590556 EGZ590555:EGZ590556 EQV590555:EQV590556 FAR590555:FAR590556 FKN590555:FKN590556 FUJ590555:FUJ590556 GEF590555:GEF590556 GOB590555:GOB590556 GXX590555:GXX590556 HHT590555:HHT590556 HRP590555:HRP590556 IBL590555:IBL590556 ILH590555:ILH590556 IVD590555:IVD590556 JEZ590555:JEZ590556 JOV590555:JOV590556 JYR590555:JYR590556 KIN590555:KIN590556 KSJ590555:KSJ590556 LCF590555:LCF590556 LMB590555:LMB590556 LVX590555:LVX590556 MFT590555:MFT590556 MPP590555:MPP590556 MZL590555:MZL590556 NJH590555:NJH590556 NTD590555:NTD590556 OCZ590555:OCZ590556 OMV590555:OMV590556 OWR590555:OWR590556 PGN590555:PGN590556 PQJ590555:PQJ590556 QAF590555:QAF590556 QKB590555:QKB590556 QTX590555:QTX590556 RDT590555:RDT590556 RNP590555:RNP590556 RXL590555:RXL590556 SHH590555:SHH590556 SRD590555:SRD590556 TAZ590555:TAZ590556 TKV590555:TKV590556 TUR590555:TUR590556 UEN590555:UEN590556 UOJ590555:UOJ590556 UYF590555:UYF590556 VIB590555:VIB590556 VRX590555:VRX590556 WBT590555:WBT590556 WLP590555:WLP590556 WVL590555:WVL590556 D656091:D656092 IZ656091:IZ656092 SV656091:SV656092 ACR656091:ACR656092 AMN656091:AMN656092 AWJ656091:AWJ656092 BGF656091:BGF656092 BQB656091:BQB656092 BZX656091:BZX656092 CJT656091:CJT656092 CTP656091:CTP656092 DDL656091:DDL656092 DNH656091:DNH656092 DXD656091:DXD656092 EGZ656091:EGZ656092 EQV656091:EQV656092 FAR656091:FAR656092 FKN656091:FKN656092 FUJ656091:FUJ656092 GEF656091:GEF656092 GOB656091:GOB656092 GXX656091:GXX656092 HHT656091:HHT656092 HRP656091:HRP656092 IBL656091:IBL656092 ILH656091:ILH656092 IVD656091:IVD656092 JEZ656091:JEZ656092 JOV656091:JOV656092 JYR656091:JYR656092 KIN656091:KIN656092 KSJ656091:KSJ656092 LCF656091:LCF656092 LMB656091:LMB656092 LVX656091:LVX656092 MFT656091:MFT656092 MPP656091:MPP656092 MZL656091:MZL656092 NJH656091:NJH656092 NTD656091:NTD656092 OCZ656091:OCZ656092 OMV656091:OMV656092 OWR656091:OWR656092 PGN656091:PGN656092 PQJ656091:PQJ656092 QAF656091:QAF656092 QKB656091:QKB656092 QTX656091:QTX656092 RDT656091:RDT656092 RNP656091:RNP656092 RXL656091:RXL656092 SHH656091:SHH656092 SRD656091:SRD656092 TAZ656091:TAZ656092 TKV656091:TKV656092 TUR656091:TUR656092 UEN656091:UEN656092 UOJ656091:UOJ656092 UYF656091:UYF656092 VIB656091:VIB656092 VRX656091:VRX656092 WBT656091:WBT656092 WLP656091:WLP656092 WVL656091:WVL656092 D721627:D721628 IZ721627:IZ721628 SV721627:SV721628 ACR721627:ACR721628 AMN721627:AMN721628 AWJ721627:AWJ721628 BGF721627:BGF721628 BQB721627:BQB721628 BZX721627:BZX721628 CJT721627:CJT721628 CTP721627:CTP721628 DDL721627:DDL721628 DNH721627:DNH721628 DXD721627:DXD721628 EGZ721627:EGZ721628 EQV721627:EQV721628 FAR721627:FAR721628 FKN721627:FKN721628 FUJ721627:FUJ721628 GEF721627:GEF721628 GOB721627:GOB721628 GXX721627:GXX721628 HHT721627:HHT721628 HRP721627:HRP721628 IBL721627:IBL721628 ILH721627:ILH721628 IVD721627:IVD721628 JEZ721627:JEZ721628 JOV721627:JOV721628 JYR721627:JYR721628 KIN721627:KIN721628 KSJ721627:KSJ721628 LCF721627:LCF721628 LMB721627:LMB721628 LVX721627:LVX721628 MFT721627:MFT721628 MPP721627:MPP721628 MZL721627:MZL721628 NJH721627:NJH721628 NTD721627:NTD721628 OCZ721627:OCZ721628 OMV721627:OMV721628 OWR721627:OWR721628 PGN721627:PGN721628 PQJ721627:PQJ721628 QAF721627:QAF721628 QKB721627:QKB721628 QTX721627:QTX721628 RDT721627:RDT721628 RNP721627:RNP721628 RXL721627:RXL721628 SHH721627:SHH721628 SRD721627:SRD721628 TAZ721627:TAZ721628 TKV721627:TKV721628 TUR721627:TUR721628 UEN721627:UEN721628 UOJ721627:UOJ721628 UYF721627:UYF721628 VIB721627:VIB721628 VRX721627:VRX721628 WBT721627:WBT721628 WLP721627:WLP721628 WVL721627:WVL721628 D787163:D787164 IZ787163:IZ787164 SV787163:SV787164 ACR787163:ACR787164 AMN787163:AMN787164 AWJ787163:AWJ787164 BGF787163:BGF787164 BQB787163:BQB787164 BZX787163:BZX787164 CJT787163:CJT787164 CTP787163:CTP787164 DDL787163:DDL787164 DNH787163:DNH787164 DXD787163:DXD787164 EGZ787163:EGZ787164 EQV787163:EQV787164 FAR787163:FAR787164 FKN787163:FKN787164 FUJ787163:FUJ787164 GEF787163:GEF787164 GOB787163:GOB787164 GXX787163:GXX787164 HHT787163:HHT787164 HRP787163:HRP787164 IBL787163:IBL787164 ILH787163:ILH787164 IVD787163:IVD787164 JEZ787163:JEZ787164 JOV787163:JOV787164 JYR787163:JYR787164 KIN787163:KIN787164 KSJ787163:KSJ787164 LCF787163:LCF787164 LMB787163:LMB787164 LVX787163:LVX787164 MFT787163:MFT787164 MPP787163:MPP787164 MZL787163:MZL787164 NJH787163:NJH787164 NTD787163:NTD787164 OCZ787163:OCZ787164 OMV787163:OMV787164 OWR787163:OWR787164 PGN787163:PGN787164 PQJ787163:PQJ787164 QAF787163:QAF787164 QKB787163:QKB787164 QTX787163:QTX787164 RDT787163:RDT787164 RNP787163:RNP787164 RXL787163:RXL787164 SHH787163:SHH787164 SRD787163:SRD787164 TAZ787163:TAZ787164 TKV787163:TKV787164 TUR787163:TUR787164 UEN787163:UEN787164 UOJ787163:UOJ787164 UYF787163:UYF787164 VIB787163:VIB787164 VRX787163:VRX787164 WBT787163:WBT787164 WLP787163:WLP787164 WVL787163:WVL787164 D852699:D852700 IZ852699:IZ852700 SV852699:SV852700 ACR852699:ACR852700 AMN852699:AMN852700 AWJ852699:AWJ852700 BGF852699:BGF852700 BQB852699:BQB852700 BZX852699:BZX852700 CJT852699:CJT852700 CTP852699:CTP852700 DDL852699:DDL852700 DNH852699:DNH852700 DXD852699:DXD852700 EGZ852699:EGZ852700 EQV852699:EQV852700 FAR852699:FAR852700 FKN852699:FKN852700 FUJ852699:FUJ852700 GEF852699:GEF852700 GOB852699:GOB852700 GXX852699:GXX852700 HHT852699:HHT852700 HRP852699:HRP852700 IBL852699:IBL852700 ILH852699:ILH852700 IVD852699:IVD852700 JEZ852699:JEZ852700 JOV852699:JOV852700 JYR852699:JYR852700 KIN852699:KIN852700 KSJ852699:KSJ852700 LCF852699:LCF852700 LMB852699:LMB852700 LVX852699:LVX852700 MFT852699:MFT852700 MPP852699:MPP852700 MZL852699:MZL852700 NJH852699:NJH852700 NTD852699:NTD852700 OCZ852699:OCZ852700 OMV852699:OMV852700 OWR852699:OWR852700 PGN852699:PGN852700 PQJ852699:PQJ852700 QAF852699:QAF852700 QKB852699:QKB852700 QTX852699:QTX852700 RDT852699:RDT852700 RNP852699:RNP852700 RXL852699:RXL852700 SHH852699:SHH852700 SRD852699:SRD852700 TAZ852699:TAZ852700 TKV852699:TKV852700 TUR852699:TUR852700 UEN852699:UEN852700 UOJ852699:UOJ852700 UYF852699:UYF852700 VIB852699:VIB852700 VRX852699:VRX852700 WBT852699:WBT852700 WLP852699:WLP852700 WVL852699:WVL852700 D918235:D918236 IZ918235:IZ918236 SV918235:SV918236 ACR918235:ACR918236 AMN918235:AMN918236 AWJ918235:AWJ918236 BGF918235:BGF918236 BQB918235:BQB918236 BZX918235:BZX918236 CJT918235:CJT918236 CTP918235:CTP918236 DDL918235:DDL918236 DNH918235:DNH918236 DXD918235:DXD918236 EGZ918235:EGZ918236 EQV918235:EQV918236 FAR918235:FAR918236 FKN918235:FKN918236 FUJ918235:FUJ918236 GEF918235:GEF918236 GOB918235:GOB918236 GXX918235:GXX918236 HHT918235:HHT918236 HRP918235:HRP918236 IBL918235:IBL918236 ILH918235:ILH918236 IVD918235:IVD918236 JEZ918235:JEZ918236 JOV918235:JOV918236 JYR918235:JYR918236 KIN918235:KIN918236 KSJ918235:KSJ918236 LCF918235:LCF918236 LMB918235:LMB918236 LVX918235:LVX918236 MFT918235:MFT918236 MPP918235:MPP918236 MZL918235:MZL918236 NJH918235:NJH918236 NTD918235:NTD918236 OCZ918235:OCZ918236 OMV918235:OMV918236 OWR918235:OWR918236 PGN918235:PGN918236 PQJ918235:PQJ918236 QAF918235:QAF918236 QKB918235:QKB918236 QTX918235:QTX918236 RDT918235:RDT918236 RNP918235:RNP918236 RXL918235:RXL918236 SHH918235:SHH918236 SRD918235:SRD918236 TAZ918235:TAZ918236 TKV918235:TKV918236 TUR918235:TUR918236 UEN918235:UEN918236 UOJ918235:UOJ918236 UYF918235:UYF918236 VIB918235:VIB918236 VRX918235:VRX918236 WBT918235:WBT918236 WLP918235:WLP918236 WVL918235:WVL918236 D983771:D983772 IZ983771:IZ983772 SV983771:SV983772 ACR983771:ACR983772 AMN983771:AMN983772 AWJ983771:AWJ983772 BGF983771:BGF983772 BQB983771:BQB983772 BZX983771:BZX983772 CJT983771:CJT983772 CTP983771:CTP983772 DDL983771:DDL983772 DNH983771:DNH983772 DXD983771:DXD983772 EGZ983771:EGZ983772 EQV983771:EQV983772 FAR983771:FAR983772 FKN983771:FKN983772 FUJ983771:FUJ983772 GEF983771:GEF983772 GOB983771:GOB983772 GXX983771:GXX983772 HHT983771:HHT983772 HRP983771:HRP983772 IBL983771:IBL983772 ILH983771:ILH983772 IVD983771:IVD983772 JEZ983771:JEZ983772 JOV983771:JOV983772 JYR983771:JYR983772 KIN983771:KIN983772 KSJ983771:KSJ983772 LCF983771:LCF983772 LMB983771:LMB983772 LVX983771:LVX983772 MFT983771:MFT983772 MPP983771:MPP983772 MZL983771:MZL983772 NJH983771:NJH983772 NTD983771:NTD983772 OCZ983771:OCZ983772 OMV983771:OMV983772 OWR983771:OWR983772 PGN983771:PGN983772 PQJ983771:PQJ983772 QAF983771:QAF983772 QKB983771:QKB983772 QTX983771:QTX983772 RDT983771:RDT983772 RNP983771:RNP983772 RXL983771:RXL983772 SHH983771:SHH983772 SRD983771:SRD983772 TAZ983771:TAZ983772 TKV983771:TKV983772 TUR983771:TUR983772 UEN983771:UEN983772 UOJ983771:UOJ983772 UYF983771:UYF983772 VIB983771:VIB983772 VRX983771:VRX983772 WBT983771:WBT983772 WLP983771:WLP983772 WVL983771:WVL983772 D484:D499 IZ484:IZ499 SV484:SV499 ACR484:ACR499 AMN484:AMN499 AWJ484:AWJ499 BGF484:BGF499 BQB484:BQB499 BZX484:BZX499 CJT484:CJT499 CTP484:CTP499 DDL484:DDL499 DNH484:DNH499 DXD484:DXD499 EGZ484:EGZ499 EQV484:EQV499 FAR484:FAR499 FKN484:FKN499 FUJ484:FUJ499 GEF484:GEF499 GOB484:GOB499 GXX484:GXX499 HHT484:HHT499 HRP484:HRP499 IBL484:IBL499 ILH484:ILH499 IVD484:IVD499 JEZ484:JEZ499 JOV484:JOV499 JYR484:JYR499 KIN484:KIN499 KSJ484:KSJ499 LCF484:LCF499 LMB484:LMB499 LVX484:LVX499 MFT484:MFT499 MPP484:MPP499 MZL484:MZL499 NJH484:NJH499 NTD484:NTD499 OCZ484:OCZ499 OMV484:OMV499 OWR484:OWR499 PGN484:PGN499 PQJ484:PQJ499 QAF484:QAF499 QKB484:QKB499 QTX484:QTX499 RDT484:RDT499 RNP484:RNP499 RXL484:RXL499 SHH484:SHH499 SRD484:SRD499 TAZ484:TAZ499 TKV484:TKV499 TUR484:TUR499 UEN484:UEN499 UOJ484:UOJ499 UYF484:UYF499 VIB484:VIB499 VRX484:VRX499 WBT484:WBT499 WLP484:WLP499 WVL484:WVL499 D66042:D66057 IZ66042:IZ66057 SV66042:SV66057 ACR66042:ACR66057 AMN66042:AMN66057 AWJ66042:AWJ66057 BGF66042:BGF66057 BQB66042:BQB66057 BZX66042:BZX66057 CJT66042:CJT66057 CTP66042:CTP66057 DDL66042:DDL66057 DNH66042:DNH66057 DXD66042:DXD66057 EGZ66042:EGZ66057 EQV66042:EQV66057 FAR66042:FAR66057 FKN66042:FKN66057 FUJ66042:FUJ66057 GEF66042:GEF66057 GOB66042:GOB66057 GXX66042:GXX66057 HHT66042:HHT66057 HRP66042:HRP66057 IBL66042:IBL66057 ILH66042:ILH66057 IVD66042:IVD66057 JEZ66042:JEZ66057 JOV66042:JOV66057 JYR66042:JYR66057 KIN66042:KIN66057 KSJ66042:KSJ66057 LCF66042:LCF66057 LMB66042:LMB66057 LVX66042:LVX66057 MFT66042:MFT66057 MPP66042:MPP66057 MZL66042:MZL66057 NJH66042:NJH66057 NTD66042:NTD66057 OCZ66042:OCZ66057 OMV66042:OMV66057 OWR66042:OWR66057 PGN66042:PGN66057 PQJ66042:PQJ66057 QAF66042:QAF66057 QKB66042:QKB66057 QTX66042:QTX66057 RDT66042:RDT66057 RNP66042:RNP66057 RXL66042:RXL66057 SHH66042:SHH66057 SRD66042:SRD66057 TAZ66042:TAZ66057 TKV66042:TKV66057 TUR66042:TUR66057 UEN66042:UEN66057 UOJ66042:UOJ66057 UYF66042:UYF66057 VIB66042:VIB66057 VRX66042:VRX66057 WBT66042:WBT66057 WLP66042:WLP66057 WVL66042:WVL66057 D131578:D131593 IZ131578:IZ131593 SV131578:SV131593 ACR131578:ACR131593 AMN131578:AMN131593 AWJ131578:AWJ131593 BGF131578:BGF131593 BQB131578:BQB131593 BZX131578:BZX131593 CJT131578:CJT131593 CTP131578:CTP131593 DDL131578:DDL131593 DNH131578:DNH131593 DXD131578:DXD131593 EGZ131578:EGZ131593 EQV131578:EQV131593 FAR131578:FAR131593 FKN131578:FKN131593 FUJ131578:FUJ131593 GEF131578:GEF131593 GOB131578:GOB131593 GXX131578:GXX131593 HHT131578:HHT131593 HRP131578:HRP131593 IBL131578:IBL131593 ILH131578:ILH131593 IVD131578:IVD131593 JEZ131578:JEZ131593 JOV131578:JOV131593 JYR131578:JYR131593 KIN131578:KIN131593 KSJ131578:KSJ131593 LCF131578:LCF131593 LMB131578:LMB131593 LVX131578:LVX131593 MFT131578:MFT131593 MPP131578:MPP131593 MZL131578:MZL131593 NJH131578:NJH131593 NTD131578:NTD131593 OCZ131578:OCZ131593 OMV131578:OMV131593 OWR131578:OWR131593 PGN131578:PGN131593 PQJ131578:PQJ131593 QAF131578:QAF131593 QKB131578:QKB131593 QTX131578:QTX131593 RDT131578:RDT131593 RNP131578:RNP131593 RXL131578:RXL131593 SHH131578:SHH131593 SRD131578:SRD131593 TAZ131578:TAZ131593 TKV131578:TKV131593 TUR131578:TUR131593 UEN131578:UEN131593 UOJ131578:UOJ131593 UYF131578:UYF131593 VIB131578:VIB131593 VRX131578:VRX131593 WBT131578:WBT131593 WLP131578:WLP131593 WVL131578:WVL131593 D197114:D197129 IZ197114:IZ197129 SV197114:SV197129 ACR197114:ACR197129 AMN197114:AMN197129 AWJ197114:AWJ197129 BGF197114:BGF197129 BQB197114:BQB197129 BZX197114:BZX197129 CJT197114:CJT197129 CTP197114:CTP197129 DDL197114:DDL197129 DNH197114:DNH197129 DXD197114:DXD197129 EGZ197114:EGZ197129 EQV197114:EQV197129 FAR197114:FAR197129 FKN197114:FKN197129 FUJ197114:FUJ197129 GEF197114:GEF197129 GOB197114:GOB197129 GXX197114:GXX197129 HHT197114:HHT197129 HRP197114:HRP197129 IBL197114:IBL197129 ILH197114:ILH197129 IVD197114:IVD197129 JEZ197114:JEZ197129 JOV197114:JOV197129 JYR197114:JYR197129 KIN197114:KIN197129 KSJ197114:KSJ197129 LCF197114:LCF197129 LMB197114:LMB197129 LVX197114:LVX197129 MFT197114:MFT197129 MPP197114:MPP197129 MZL197114:MZL197129 NJH197114:NJH197129 NTD197114:NTD197129 OCZ197114:OCZ197129 OMV197114:OMV197129 OWR197114:OWR197129 PGN197114:PGN197129 PQJ197114:PQJ197129 QAF197114:QAF197129 QKB197114:QKB197129 QTX197114:QTX197129 RDT197114:RDT197129 RNP197114:RNP197129 RXL197114:RXL197129 SHH197114:SHH197129 SRD197114:SRD197129 TAZ197114:TAZ197129 TKV197114:TKV197129 TUR197114:TUR197129 UEN197114:UEN197129 UOJ197114:UOJ197129 UYF197114:UYF197129 VIB197114:VIB197129 VRX197114:VRX197129 WBT197114:WBT197129 WLP197114:WLP197129 WVL197114:WVL197129 D262650:D262665 IZ262650:IZ262665 SV262650:SV262665 ACR262650:ACR262665 AMN262650:AMN262665 AWJ262650:AWJ262665 BGF262650:BGF262665 BQB262650:BQB262665 BZX262650:BZX262665 CJT262650:CJT262665 CTP262650:CTP262665 DDL262650:DDL262665 DNH262650:DNH262665 DXD262650:DXD262665 EGZ262650:EGZ262665 EQV262650:EQV262665 FAR262650:FAR262665 FKN262650:FKN262665 FUJ262650:FUJ262665 GEF262650:GEF262665 GOB262650:GOB262665 GXX262650:GXX262665 HHT262650:HHT262665 HRP262650:HRP262665 IBL262650:IBL262665 ILH262650:ILH262665 IVD262650:IVD262665 JEZ262650:JEZ262665 JOV262650:JOV262665 JYR262650:JYR262665 KIN262650:KIN262665 KSJ262650:KSJ262665 LCF262650:LCF262665 LMB262650:LMB262665 LVX262650:LVX262665 MFT262650:MFT262665 MPP262650:MPP262665 MZL262650:MZL262665 NJH262650:NJH262665 NTD262650:NTD262665 OCZ262650:OCZ262665 OMV262650:OMV262665 OWR262650:OWR262665 PGN262650:PGN262665 PQJ262650:PQJ262665 QAF262650:QAF262665 QKB262650:QKB262665 QTX262650:QTX262665 RDT262650:RDT262665 RNP262650:RNP262665 RXL262650:RXL262665 SHH262650:SHH262665 SRD262650:SRD262665 TAZ262650:TAZ262665 TKV262650:TKV262665 TUR262650:TUR262665 UEN262650:UEN262665 UOJ262650:UOJ262665 UYF262650:UYF262665 VIB262650:VIB262665 VRX262650:VRX262665 WBT262650:WBT262665 WLP262650:WLP262665 WVL262650:WVL262665 D328186:D328201 IZ328186:IZ328201 SV328186:SV328201 ACR328186:ACR328201 AMN328186:AMN328201 AWJ328186:AWJ328201 BGF328186:BGF328201 BQB328186:BQB328201 BZX328186:BZX328201 CJT328186:CJT328201 CTP328186:CTP328201 DDL328186:DDL328201 DNH328186:DNH328201 DXD328186:DXD328201 EGZ328186:EGZ328201 EQV328186:EQV328201 FAR328186:FAR328201 FKN328186:FKN328201 FUJ328186:FUJ328201 GEF328186:GEF328201 GOB328186:GOB328201 GXX328186:GXX328201 HHT328186:HHT328201 HRP328186:HRP328201 IBL328186:IBL328201 ILH328186:ILH328201 IVD328186:IVD328201 JEZ328186:JEZ328201 JOV328186:JOV328201 JYR328186:JYR328201 KIN328186:KIN328201 KSJ328186:KSJ328201 LCF328186:LCF328201 LMB328186:LMB328201 LVX328186:LVX328201 MFT328186:MFT328201 MPP328186:MPP328201 MZL328186:MZL328201 NJH328186:NJH328201 NTD328186:NTD328201 OCZ328186:OCZ328201 OMV328186:OMV328201 OWR328186:OWR328201 PGN328186:PGN328201 PQJ328186:PQJ328201 QAF328186:QAF328201 QKB328186:QKB328201 QTX328186:QTX328201 RDT328186:RDT328201 RNP328186:RNP328201 RXL328186:RXL328201 SHH328186:SHH328201 SRD328186:SRD328201 TAZ328186:TAZ328201 TKV328186:TKV328201 TUR328186:TUR328201 UEN328186:UEN328201 UOJ328186:UOJ328201 UYF328186:UYF328201 VIB328186:VIB328201 VRX328186:VRX328201 WBT328186:WBT328201 WLP328186:WLP328201 WVL328186:WVL328201 D393722:D393737 IZ393722:IZ393737 SV393722:SV393737 ACR393722:ACR393737 AMN393722:AMN393737 AWJ393722:AWJ393737 BGF393722:BGF393737 BQB393722:BQB393737 BZX393722:BZX393737 CJT393722:CJT393737 CTP393722:CTP393737 DDL393722:DDL393737 DNH393722:DNH393737 DXD393722:DXD393737 EGZ393722:EGZ393737 EQV393722:EQV393737 FAR393722:FAR393737 FKN393722:FKN393737 FUJ393722:FUJ393737 GEF393722:GEF393737 GOB393722:GOB393737 GXX393722:GXX393737 HHT393722:HHT393737 HRP393722:HRP393737 IBL393722:IBL393737 ILH393722:ILH393737 IVD393722:IVD393737 JEZ393722:JEZ393737 JOV393722:JOV393737 JYR393722:JYR393737 KIN393722:KIN393737 KSJ393722:KSJ393737 LCF393722:LCF393737 LMB393722:LMB393737 LVX393722:LVX393737 MFT393722:MFT393737 MPP393722:MPP393737 MZL393722:MZL393737 NJH393722:NJH393737 NTD393722:NTD393737 OCZ393722:OCZ393737 OMV393722:OMV393737 OWR393722:OWR393737 PGN393722:PGN393737 PQJ393722:PQJ393737 QAF393722:QAF393737 QKB393722:QKB393737 QTX393722:QTX393737 RDT393722:RDT393737 RNP393722:RNP393737 RXL393722:RXL393737 SHH393722:SHH393737 SRD393722:SRD393737 TAZ393722:TAZ393737 TKV393722:TKV393737 TUR393722:TUR393737 UEN393722:UEN393737 UOJ393722:UOJ393737 UYF393722:UYF393737 VIB393722:VIB393737 VRX393722:VRX393737 WBT393722:WBT393737 WLP393722:WLP393737 WVL393722:WVL393737 D459258:D459273 IZ459258:IZ459273 SV459258:SV459273 ACR459258:ACR459273 AMN459258:AMN459273 AWJ459258:AWJ459273 BGF459258:BGF459273 BQB459258:BQB459273 BZX459258:BZX459273 CJT459258:CJT459273 CTP459258:CTP459273 DDL459258:DDL459273 DNH459258:DNH459273 DXD459258:DXD459273 EGZ459258:EGZ459273 EQV459258:EQV459273 FAR459258:FAR459273 FKN459258:FKN459273 FUJ459258:FUJ459273 GEF459258:GEF459273 GOB459258:GOB459273 GXX459258:GXX459273 HHT459258:HHT459273 HRP459258:HRP459273 IBL459258:IBL459273 ILH459258:ILH459273 IVD459258:IVD459273 JEZ459258:JEZ459273 JOV459258:JOV459273 JYR459258:JYR459273 KIN459258:KIN459273 KSJ459258:KSJ459273 LCF459258:LCF459273 LMB459258:LMB459273 LVX459258:LVX459273 MFT459258:MFT459273 MPP459258:MPP459273 MZL459258:MZL459273 NJH459258:NJH459273 NTD459258:NTD459273 OCZ459258:OCZ459273 OMV459258:OMV459273 OWR459258:OWR459273 PGN459258:PGN459273 PQJ459258:PQJ459273 QAF459258:QAF459273 QKB459258:QKB459273 QTX459258:QTX459273 RDT459258:RDT459273 RNP459258:RNP459273 RXL459258:RXL459273 SHH459258:SHH459273 SRD459258:SRD459273 TAZ459258:TAZ459273 TKV459258:TKV459273 TUR459258:TUR459273 UEN459258:UEN459273 UOJ459258:UOJ459273 UYF459258:UYF459273 VIB459258:VIB459273 VRX459258:VRX459273 WBT459258:WBT459273 WLP459258:WLP459273 WVL459258:WVL459273 D524794:D524809 IZ524794:IZ524809 SV524794:SV524809 ACR524794:ACR524809 AMN524794:AMN524809 AWJ524794:AWJ524809 BGF524794:BGF524809 BQB524794:BQB524809 BZX524794:BZX524809 CJT524794:CJT524809 CTP524794:CTP524809 DDL524794:DDL524809 DNH524794:DNH524809 DXD524794:DXD524809 EGZ524794:EGZ524809 EQV524794:EQV524809 FAR524794:FAR524809 FKN524794:FKN524809 FUJ524794:FUJ524809 GEF524794:GEF524809 GOB524794:GOB524809 GXX524794:GXX524809 HHT524794:HHT524809 HRP524794:HRP524809 IBL524794:IBL524809 ILH524794:ILH524809 IVD524794:IVD524809 JEZ524794:JEZ524809 JOV524794:JOV524809 JYR524794:JYR524809 KIN524794:KIN524809 KSJ524794:KSJ524809 LCF524794:LCF524809 LMB524794:LMB524809 LVX524794:LVX524809 MFT524794:MFT524809 MPP524794:MPP524809 MZL524794:MZL524809 NJH524794:NJH524809 NTD524794:NTD524809 OCZ524794:OCZ524809 OMV524794:OMV524809 OWR524794:OWR524809 PGN524794:PGN524809 PQJ524794:PQJ524809 QAF524794:QAF524809 QKB524794:QKB524809 QTX524794:QTX524809 RDT524794:RDT524809 RNP524794:RNP524809 RXL524794:RXL524809 SHH524794:SHH524809 SRD524794:SRD524809 TAZ524794:TAZ524809 TKV524794:TKV524809 TUR524794:TUR524809 UEN524794:UEN524809 UOJ524794:UOJ524809 UYF524794:UYF524809 VIB524794:VIB524809 VRX524794:VRX524809 WBT524794:WBT524809 WLP524794:WLP524809 WVL524794:WVL524809 D590330:D590345 IZ590330:IZ590345 SV590330:SV590345 ACR590330:ACR590345 AMN590330:AMN590345 AWJ590330:AWJ590345 BGF590330:BGF590345 BQB590330:BQB590345 BZX590330:BZX590345 CJT590330:CJT590345 CTP590330:CTP590345 DDL590330:DDL590345 DNH590330:DNH590345 DXD590330:DXD590345 EGZ590330:EGZ590345 EQV590330:EQV590345 FAR590330:FAR590345 FKN590330:FKN590345 FUJ590330:FUJ590345 GEF590330:GEF590345 GOB590330:GOB590345 GXX590330:GXX590345 HHT590330:HHT590345 HRP590330:HRP590345 IBL590330:IBL590345 ILH590330:ILH590345 IVD590330:IVD590345 JEZ590330:JEZ590345 JOV590330:JOV590345 JYR590330:JYR590345 KIN590330:KIN590345 KSJ590330:KSJ590345 LCF590330:LCF590345 LMB590330:LMB590345 LVX590330:LVX590345 MFT590330:MFT590345 MPP590330:MPP590345 MZL590330:MZL590345 NJH590330:NJH590345 NTD590330:NTD590345 OCZ590330:OCZ590345 OMV590330:OMV590345 OWR590330:OWR590345 PGN590330:PGN590345 PQJ590330:PQJ590345 QAF590330:QAF590345 QKB590330:QKB590345 QTX590330:QTX590345 RDT590330:RDT590345 RNP590330:RNP590345 RXL590330:RXL590345 SHH590330:SHH590345 SRD590330:SRD590345 TAZ590330:TAZ590345 TKV590330:TKV590345 TUR590330:TUR590345 UEN590330:UEN590345 UOJ590330:UOJ590345 UYF590330:UYF590345 VIB590330:VIB590345 VRX590330:VRX590345 WBT590330:WBT590345 WLP590330:WLP590345 WVL590330:WVL590345 D655866:D655881 IZ655866:IZ655881 SV655866:SV655881 ACR655866:ACR655881 AMN655866:AMN655881 AWJ655866:AWJ655881 BGF655866:BGF655881 BQB655866:BQB655881 BZX655866:BZX655881 CJT655866:CJT655881 CTP655866:CTP655881 DDL655866:DDL655881 DNH655866:DNH655881 DXD655866:DXD655881 EGZ655866:EGZ655881 EQV655866:EQV655881 FAR655866:FAR655881 FKN655866:FKN655881 FUJ655866:FUJ655881 GEF655866:GEF655881 GOB655866:GOB655881 GXX655866:GXX655881 HHT655866:HHT655881 HRP655866:HRP655881 IBL655866:IBL655881 ILH655866:ILH655881 IVD655866:IVD655881 JEZ655866:JEZ655881 JOV655866:JOV655881 JYR655866:JYR655881 KIN655866:KIN655881 KSJ655866:KSJ655881 LCF655866:LCF655881 LMB655866:LMB655881 LVX655866:LVX655881 MFT655866:MFT655881 MPP655866:MPP655881 MZL655866:MZL655881 NJH655866:NJH655881 NTD655866:NTD655881 OCZ655866:OCZ655881 OMV655866:OMV655881 OWR655866:OWR655881 PGN655866:PGN655881 PQJ655866:PQJ655881 QAF655866:QAF655881 QKB655866:QKB655881 QTX655866:QTX655881 RDT655866:RDT655881 RNP655866:RNP655881 RXL655866:RXL655881 SHH655866:SHH655881 SRD655866:SRD655881 TAZ655866:TAZ655881 TKV655866:TKV655881 TUR655866:TUR655881 UEN655866:UEN655881 UOJ655866:UOJ655881 UYF655866:UYF655881 VIB655866:VIB655881 VRX655866:VRX655881 WBT655866:WBT655881 WLP655866:WLP655881 WVL655866:WVL655881 D721402:D721417 IZ721402:IZ721417 SV721402:SV721417 ACR721402:ACR721417 AMN721402:AMN721417 AWJ721402:AWJ721417 BGF721402:BGF721417 BQB721402:BQB721417 BZX721402:BZX721417 CJT721402:CJT721417 CTP721402:CTP721417 DDL721402:DDL721417 DNH721402:DNH721417 DXD721402:DXD721417 EGZ721402:EGZ721417 EQV721402:EQV721417 FAR721402:FAR721417 FKN721402:FKN721417 FUJ721402:FUJ721417 GEF721402:GEF721417 GOB721402:GOB721417 GXX721402:GXX721417 HHT721402:HHT721417 HRP721402:HRP721417 IBL721402:IBL721417 ILH721402:ILH721417 IVD721402:IVD721417 JEZ721402:JEZ721417 JOV721402:JOV721417 JYR721402:JYR721417 KIN721402:KIN721417 KSJ721402:KSJ721417 LCF721402:LCF721417 LMB721402:LMB721417 LVX721402:LVX721417 MFT721402:MFT721417 MPP721402:MPP721417 MZL721402:MZL721417 NJH721402:NJH721417 NTD721402:NTD721417 OCZ721402:OCZ721417 OMV721402:OMV721417 OWR721402:OWR721417 PGN721402:PGN721417 PQJ721402:PQJ721417 QAF721402:QAF721417 QKB721402:QKB721417 QTX721402:QTX721417 RDT721402:RDT721417 RNP721402:RNP721417 RXL721402:RXL721417 SHH721402:SHH721417 SRD721402:SRD721417 TAZ721402:TAZ721417 TKV721402:TKV721417 TUR721402:TUR721417 UEN721402:UEN721417 UOJ721402:UOJ721417 UYF721402:UYF721417 VIB721402:VIB721417 VRX721402:VRX721417 WBT721402:WBT721417 WLP721402:WLP721417 WVL721402:WVL721417 D786938:D786953 IZ786938:IZ786953 SV786938:SV786953 ACR786938:ACR786953 AMN786938:AMN786953 AWJ786938:AWJ786953 BGF786938:BGF786953 BQB786938:BQB786953 BZX786938:BZX786953 CJT786938:CJT786953 CTP786938:CTP786953 DDL786938:DDL786953 DNH786938:DNH786953 DXD786938:DXD786953 EGZ786938:EGZ786953 EQV786938:EQV786953 FAR786938:FAR786953 FKN786938:FKN786953 FUJ786938:FUJ786953 GEF786938:GEF786953 GOB786938:GOB786953 GXX786938:GXX786953 HHT786938:HHT786953 HRP786938:HRP786953 IBL786938:IBL786953 ILH786938:ILH786953 IVD786938:IVD786953 JEZ786938:JEZ786953 JOV786938:JOV786953 JYR786938:JYR786953 KIN786938:KIN786953 KSJ786938:KSJ786953 LCF786938:LCF786953 LMB786938:LMB786953 LVX786938:LVX786953 MFT786938:MFT786953 MPP786938:MPP786953 MZL786938:MZL786953 NJH786938:NJH786953 NTD786938:NTD786953 OCZ786938:OCZ786953 OMV786938:OMV786953 OWR786938:OWR786953 PGN786938:PGN786953 PQJ786938:PQJ786953 QAF786938:QAF786953 QKB786938:QKB786953 QTX786938:QTX786953 RDT786938:RDT786953 RNP786938:RNP786953 RXL786938:RXL786953 SHH786938:SHH786953 SRD786938:SRD786953 TAZ786938:TAZ786953 TKV786938:TKV786953 TUR786938:TUR786953 UEN786938:UEN786953 UOJ786938:UOJ786953 UYF786938:UYF786953 VIB786938:VIB786953 VRX786938:VRX786953 WBT786938:WBT786953 WLP786938:WLP786953 WVL786938:WVL786953 D852474:D852489 IZ852474:IZ852489 SV852474:SV852489 ACR852474:ACR852489 AMN852474:AMN852489 AWJ852474:AWJ852489 BGF852474:BGF852489 BQB852474:BQB852489 BZX852474:BZX852489 CJT852474:CJT852489 CTP852474:CTP852489 DDL852474:DDL852489 DNH852474:DNH852489 DXD852474:DXD852489 EGZ852474:EGZ852489 EQV852474:EQV852489 FAR852474:FAR852489 FKN852474:FKN852489 FUJ852474:FUJ852489 GEF852474:GEF852489 GOB852474:GOB852489 GXX852474:GXX852489 HHT852474:HHT852489 HRP852474:HRP852489 IBL852474:IBL852489 ILH852474:ILH852489 IVD852474:IVD852489 JEZ852474:JEZ852489 JOV852474:JOV852489 JYR852474:JYR852489 KIN852474:KIN852489 KSJ852474:KSJ852489 LCF852474:LCF852489 LMB852474:LMB852489 LVX852474:LVX852489 MFT852474:MFT852489 MPP852474:MPP852489 MZL852474:MZL852489 NJH852474:NJH852489 NTD852474:NTD852489 OCZ852474:OCZ852489 OMV852474:OMV852489 OWR852474:OWR852489 PGN852474:PGN852489 PQJ852474:PQJ852489 QAF852474:QAF852489 QKB852474:QKB852489 QTX852474:QTX852489 RDT852474:RDT852489 RNP852474:RNP852489 RXL852474:RXL852489 SHH852474:SHH852489 SRD852474:SRD852489 TAZ852474:TAZ852489 TKV852474:TKV852489 TUR852474:TUR852489 UEN852474:UEN852489 UOJ852474:UOJ852489 UYF852474:UYF852489 VIB852474:VIB852489 VRX852474:VRX852489 WBT852474:WBT852489 WLP852474:WLP852489 WVL852474:WVL852489 D918010:D918025 IZ918010:IZ918025 SV918010:SV918025 ACR918010:ACR918025 AMN918010:AMN918025 AWJ918010:AWJ918025 BGF918010:BGF918025 BQB918010:BQB918025 BZX918010:BZX918025 CJT918010:CJT918025 CTP918010:CTP918025 DDL918010:DDL918025 DNH918010:DNH918025 DXD918010:DXD918025 EGZ918010:EGZ918025 EQV918010:EQV918025 FAR918010:FAR918025 FKN918010:FKN918025 FUJ918010:FUJ918025 GEF918010:GEF918025 GOB918010:GOB918025 GXX918010:GXX918025 HHT918010:HHT918025 HRP918010:HRP918025 IBL918010:IBL918025 ILH918010:ILH918025 IVD918010:IVD918025 JEZ918010:JEZ918025 JOV918010:JOV918025 JYR918010:JYR918025 KIN918010:KIN918025 KSJ918010:KSJ918025 LCF918010:LCF918025 LMB918010:LMB918025 LVX918010:LVX918025 MFT918010:MFT918025 MPP918010:MPP918025 MZL918010:MZL918025 NJH918010:NJH918025 NTD918010:NTD918025 OCZ918010:OCZ918025 OMV918010:OMV918025 OWR918010:OWR918025 PGN918010:PGN918025 PQJ918010:PQJ918025 QAF918010:QAF918025 QKB918010:QKB918025 QTX918010:QTX918025 RDT918010:RDT918025 RNP918010:RNP918025 RXL918010:RXL918025 SHH918010:SHH918025 SRD918010:SRD918025 TAZ918010:TAZ918025 TKV918010:TKV918025 TUR918010:TUR918025 UEN918010:UEN918025 UOJ918010:UOJ918025 UYF918010:UYF918025 VIB918010:VIB918025 VRX918010:VRX918025 WBT918010:WBT918025 WLP918010:WLP918025 WVL918010:WVL918025 D983546:D983561 IZ983546:IZ983561 SV983546:SV983561 ACR983546:ACR983561 AMN983546:AMN983561 AWJ983546:AWJ983561 BGF983546:BGF983561 BQB983546:BQB983561 BZX983546:BZX983561 CJT983546:CJT983561 CTP983546:CTP983561 DDL983546:DDL983561 DNH983546:DNH983561 DXD983546:DXD983561 EGZ983546:EGZ983561 EQV983546:EQV983561 FAR983546:FAR983561 FKN983546:FKN983561 FUJ983546:FUJ983561 GEF983546:GEF983561 GOB983546:GOB983561 GXX983546:GXX983561 HHT983546:HHT983561 HRP983546:HRP983561 IBL983546:IBL983561 ILH983546:ILH983561 IVD983546:IVD983561 JEZ983546:JEZ983561 JOV983546:JOV983561 JYR983546:JYR983561 KIN983546:KIN983561 KSJ983546:KSJ983561 LCF983546:LCF983561 LMB983546:LMB983561 LVX983546:LVX983561 MFT983546:MFT983561 MPP983546:MPP983561 MZL983546:MZL983561 NJH983546:NJH983561 NTD983546:NTD983561 OCZ983546:OCZ983561 OMV983546:OMV983561 OWR983546:OWR983561 PGN983546:PGN983561 PQJ983546:PQJ983561 QAF983546:QAF983561 QKB983546:QKB983561 QTX983546:QTX983561 RDT983546:RDT983561 RNP983546:RNP983561 RXL983546:RXL983561 SHH983546:SHH983561 SRD983546:SRD983561 TAZ983546:TAZ983561 TKV983546:TKV983561 TUR983546:TUR983561 UEN983546:UEN983561 UOJ983546:UOJ983561 UYF983546:UYF983561 VIB983546:VIB983561 VRX983546:VRX983561 WBT983546:WBT983561 WLP983546:WLP983561">
      <formula1>ТипКожи2</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723</TotalTime>
  <Application>Microsoft Excel</Application>
  <DocSecurity>0</DocSecurity>
  <ScaleCrop>false</ScaleCrop>
  <HeadingPairs>
    <vt:vector size="2" baseType="variant">
      <vt:variant>
        <vt:lpstr>Листы</vt:lpstr>
      </vt:variant>
      <vt:variant>
        <vt:i4>4</vt:i4>
      </vt:variant>
    </vt:vector>
  </HeadingPairs>
  <TitlesOfParts>
    <vt:vector size="4" baseType="lpstr">
      <vt:lpstr>Основное</vt:lpstr>
      <vt:lpstr>Пробирки</vt:lpstr>
      <vt:lpstr>Перчатки BENOVY</vt:lpstr>
      <vt:lpstr>КРАСОТА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Taihci</dc:creator>
  <dc:description/>
  <cp:lastModifiedBy>user</cp:lastModifiedBy>
  <cp:revision>284</cp:revision>
  <dcterms:created xsi:type="dcterms:W3CDTF">2024-05-23T14:12:19Z</dcterms:created>
  <dcterms:modified xsi:type="dcterms:W3CDTF">2024-08-15T11:14:30Z</dcterms:modified>
  <dc:language>ru-RU</dc:language>
</cp:coreProperties>
</file>