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9525"/>
  </bookViews>
  <sheets>
    <sheet name="30.10.2020" sheetId="1" r:id="rId1"/>
  </sheets>
  <definedNames>
    <definedName name="_GoBack" localSheetId="0">'30.10.2020'!#REF!</definedName>
  </definedNames>
  <calcPr calcId="124519" refMode="R1C1"/>
</workbook>
</file>

<file path=xl/calcChain.xml><?xml version="1.0" encoding="utf-8"?>
<calcChain xmlns="http://schemas.openxmlformats.org/spreadsheetml/2006/main">
  <c r="K98" i="1"/>
  <c r="J98"/>
  <c r="K97"/>
  <c r="J97"/>
  <c r="K21"/>
  <c r="J21"/>
  <c r="K20"/>
  <c r="J20"/>
  <c r="K41"/>
  <c r="J41"/>
  <c r="K40"/>
  <c r="J40"/>
  <c r="J96" l="1"/>
  <c r="K96"/>
  <c r="J99"/>
  <c r="K95" l="1"/>
  <c r="J95"/>
  <c r="K44"/>
  <c r="K45"/>
  <c r="K46"/>
  <c r="K47"/>
  <c r="K48"/>
  <c r="K49"/>
  <c r="K50"/>
  <c r="K51"/>
  <c r="K52"/>
  <c r="J44"/>
  <c r="J45"/>
  <c r="J46"/>
  <c r="J47"/>
  <c r="J48"/>
  <c r="J49"/>
  <c r="J50"/>
  <c r="J51"/>
  <c r="J52"/>
  <c r="K179" l="1"/>
  <c r="J179"/>
  <c r="K178"/>
  <c r="J178"/>
  <c r="K177"/>
  <c r="J177"/>
  <c r="K176"/>
  <c r="J176"/>
  <c r="K175"/>
  <c r="J175"/>
  <c r="K174"/>
  <c r="J174"/>
  <c r="K173"/>
  <c r="J173"/>
  <c r="K172"/>
  <c r="J172"/>
  <c r="K171"/>
  <c r="J171"/>
  <c r="K170"/>
  <c r="J170"/>
  <c r="K169"/>
  <c r="J169"/>
  <c r="K168"/>
  <c r="J168"/>
  <c r="K167"/>
  <c r="J167"/>
  <c r="K166"/>
  <c r="J166"/>
  <c r="K165"/>
  <c r="J165"/>
  <c r="K164"/>
  <c r="J164"/>
  <c r="K163"/>
  <c r="J163"/>
  <c r="K162"/>
  <c r="J162"/>
  <c r="K161"/>
  <c r="J161"/>
  <c r="K160"/>
  <c r="J160"/>
  <c r="K159"/>
  <c r="J159"/>
  <c r="K158"/>
  <c r="J158"/>
  <c r="K157"/>
  <c r="J157"/>
  <c r="K156"/>
  <c r="J156"/>
  <c r="K155"/>
  <c r="J155"/>
  <c r="K154"/>
  <c r="J154"/>
  <c r="K153"/>
  <c r="J153"/>
  <c r="K152"/>
  <c r="J152"/>
  <c r="K151"/>
  <c r="K150" s="1"/>
  <c r="J151"/>
  <c r="J150" s="1"/>
  <c r="K99"/>
  <c r="K75" l="1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J78"/>
  <c r="K63" l="1"/>
  <c r="J63"/>
  <c r="K43"/>
  <c r="J43"/>
  <c r="J77"/>
  <c r="K80"/>
  <c r="J80"/>
  <c r="K79"/>
  <c r="J79"/>
  <c r="K78"/>
  <c r="K77"/>
  <c r="K149"/>
  <c r="J149"/>
  <c r="K148"/>
  <c r="J148"/>
  <c r="K147"/>
  <c r="J147"/>
  <c r="K146"/>
  <c r="J146"/>
  <c r="K145"/>
  <c r="J145"/>
  <c r="K144"/>
  <c r="J144"/>
  <c r="K143"/>
  <c r="J143"/>
  <c r="K142"/>
  <c r="J142"/>
  <c r="K141"/>
  <c r="J141"/>
  <c r="K139"/>
  <c r="J139"/>
  <c r="K138"/>
  <c r="J138"/>
  <c r="K137"/>
  <c r="J137"/>
  <c r="K136"/>
  <c r="J136"/>
  <c r="K135"/>
  <c r="J135"/>
  <c r="K134"/>
  <c r="J134"/>
  <c r="K133"/>
  <c r="J133"/>
  <c r="K132"/>
  <c r="J132"/>
  <c r="K131"/>
  <c r="J131"/>
  <c r="K129"/>
  <c r="J129"/>
  <c r="K128"/>
  <c r="J128"/>
  <c r="K127"/>
  <c r="J127"/>
  <c r="K126"/>
  <c r="J126"/>
  <c r="K125"/>
  <c r="J125"/>
  <c r="K124"/>
  <c r="J124"/>
  <c r="K123"/>
  <c r="J123"/>
  <c r="K122"/>
  <c r="J122"/>
  <c r="K121"/>
  <c r="J121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81"/>
  <c r="J81"/>
  <c r="K82"/>
  <c r="J82"/>
  <c r="K102"/>
  <c r="K103"/>
  <c r="K104"/>
  <c r="K105"/>
  <c r="K106"/>
  <c r="K107"/>
  <c r="K108"/>
  <c r="K109"/>
  <c r="K101"/>
  <c r="J102"/>
  <c r="J103"/>
  <c r="J104"/>
  <c r="J105"/>
  <c r="J106"/>
  <c r="J107"/>
  <c r="J108"/>
  <c r="J109"/>
  <c r="J101"/>
  <c r="K84"/>
  <c r="K85"/>
  <c r="K86"/>
  <c r="K87"/>
  <c r="K88"/>
  <c r="K89"/>
  <c r="K90"/>
  <c r="K91"/>
  <c r="K92"/>
  <c r="K93"/>
  <c r="K94"/>
  <c r="K83"/>
  <c r="J84"/>
  <c r="J85"/>
  <c r="J86"/>
  <c r="J87"/>
  <c r="J88"/>
  <c r="J89"/>
  <c r="J90"/>
  <c r="J91"/>
  <c r="J92"/>
  <c r="J93"/>
  <c r="J94"/>
  <c r="J83"/>
  <c r="K201"/>
  <c r="J201"/>
  <c r="K200"/>
  <c r="J200"/>
  <c r="K199"/>
  <c r="J199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202"/>
  <c r="J202"/>
  <c r="K198"/>
  <c r="J198"/>
  <c r="K197"/>
  <c r="J197"/>
  <c r="K196"/>
  <c r="J196"/>
  <c r="K195"/>
  <c r="J195"/>
  <c r="K194"/>
  <c r="J194"/>
  <c r="K193"/>
  <c r="J193"/>
  <c r="K192"/>
  <c r="J192"/>
  <c r="K191"/>
  <c r="J191"/>
  <c r="K190"/>
  <c r="K189" s="1"/>
  <c r="J190"/>
  <c r="J189" s="1"/>
  <c r="K206"/>
  <c r="J206"/>
  <c r="K205"/>
  <c r="J205"/>
  <c r="K204"/>
  <c r="J204"/>
  <c r="K267"/>
  <c r="J267"/>
  <c r="K266"/>
  <c r="J266"/>
  <c r="K265"/>
  <c r="J265"/>
  <c r="K263"/>
  <c r="K262" s="1"/>
  <c r="J263"/>
  <c r="J262" s="1"/>
  <c r="K29"/>
  <c r="J29"/>
  <c r="K28"/>
  <c r="J28"/>
  <c r="K27"/>
  <c r="J27"/>
  <c r="K26"/>
  <c r="J26"/>
  <c r="K25"/>
  <c r="J25"/>
  <c r="K24"/>
  <c r="J24"/>
  <c r="K23"/>
  <c r="J23"/>
  <c r="K39"/>
  <c r="J39"/>
  <c r="K38"/>
  <c r="J38"/>
  <c r="K37"/>
  <c r="J37"/>
  <c r="K36"/>
  <c r="J36"/>
  <c r="K35"/>
  <c r="J35"/>
  <c r="K34"/>
  <c r="J34"/>
  <c r="K33"/>
  <c r="J33"/>
  <c r="K32"/>
  <c r="J32"/>
  <c r="K31"/>
  <c r="K30" s="1"/>
  <c r="J31"/>
  <c r="J30" s="1"/>
  <c r="K18"/>
  <c r="J18"/>
  <c r="K17"/>
  <c r="J17"/>
  <c r="K16"/>
  <c r="J16"/>
  <c r="K12"/>
  <c r="K13"/>
  <c r="K14"/>
  <c r="K15"/>
  <c r="K19"/>
  <c r="J12"/>
  <c r="J13"/>
  <c r="J14"/>
  <c r="J15"/>
  <c r="J19"/>
  <c r="K11"/>
  <c r="J11"/>
  <c r="J10" s="1"/>
  <c r="K310"/>
  <c r="J310"/>
  <c r="K309"/>
  <c r="J309"/>
  <c r="K293"/>
  <c r="K294"/>
  <c r="K295"/>
  <c r="K296"/>
  <c r="K297"/>
  <c r="K298"/>
  <c r="K299"/>
  <c r="K300"/>
  <c r="K301"/>
  <c r="K302"/>
  <c r="K303"/>
  <c r="K304"/>
  <c r="K305"/>
  <c r="K306"/>
  <c r="K307"/>
  <c r="J293"/>
  <c r="J294"/>
  <c r="J295"/>
  <c r="J296"/>
  <c r="J297"/>
  <c r="J298"/>
  <c r="J299"/>
  <c r="J300"/>
  <c r="J301"/>
  <c r="J302"/>
  <c r="J303"/>
  <c r="J304"/>
  <c r="J305"/>
  <c r="J306"/>
  <c r="J307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K269"/>
  <c r="J269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K237"/>
  <c r="J237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08"/>
  <c r="K207" s="1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08"/>
  <c r="J207" s="1"/>
  <c r="K188"/>
  <c r="K187"/>
  <c r="J188"/>
  <c r="J187"/>
  <c r="K185"/>
  <c r="K184"/>
  <c r="J185"/>
  <c r="J184"/>
  <c r="K182"/>
  <c r="K181"/>
  <c r="K180" s="1"/>
  <c r="J182"/>
  <c r="J181"/>
  <c r="J180" s="1"/>
  <c r="K10" l="1"/>
  <c r="K236"/>
  <c r="J236"/>
  <c r="J76"/>
  <c r="J100"/>
  <c r="K100"/>
  <c r="K76"/>
  <c r="K42"/>
  <c r="J42"/>
  <c r="K203"/>
  <c r="K308"/>
  <c r="J308"/>
  <c r="J203"/>
  <c r="K264"/>
  <c r="J264"/>
  <c r="J22"/>
  <c r="K22"/>
  <c r="K292"/>
  <c r="J292"/>
  <c r="K130"/>
  <c r="K140"/>
  <c r="J140"/>
  <c r="K110"/>
  <c r="J110"/>
  <c r="J130"/>
  <c r="K120"/>
  <c r="J120"/>
  <c r="J53"/>
  <c r="K53"/>
  <c r="K183"/>
  <c r="K268"/>
  <c r="K186"/>
  <c r="J186"/>
  <c r="J183"/>
  <c r="J268"/>
  <c r="J311" l="1"/>
  <c r="K311"/>
</calcChain>
</file>

<file path=xl/sharedStrings.xml><?xml version="1.0" encoding="utf-8"?>
<sst xmlns="http://schemas.openxmlformats.org/spreadsheetml/2006/main" count="318" uniqueCount="172">
  <si>
    <t>Код</t>
  </si>
  <si>
    <t>Наименование</t>
  </si>
  <si>
    <t>Розница,</t>
  </si>
  <si>
    <t>руб. шт.</t>
  </si>
  <si>
    <t>Летняя прикормка,  800гр</t>
  </si>
  <si>
    <t>Карп премиум</t>
  </si>
  <si>
    <t>Черный лещ</t>
  </si>
  <si>
    <t>Лещ премиум</t>
  </si>
  <si>
    <t>Фидер</t>
  </si>
  <si>
    <t>Лещ бисквит</t>
  </si>
  <si>
    <t>Лещ анис</t>
  </si>
  <si>
    <t>Лещ</t>
  </si>
  <si>
    <t>Лещ красный</t>
  </si>
  <si>
    <t>Лещ желтый</t>
  </si>
  <si>
    <t>Карп клубника</t>
  </si>
  <si>
    <t>Карп слива</t>
  </si>
  <si>
    <t>Карась</t>
  </si>
  <si>
    <t>Карась анис</t>
  </si>
  <si>
    <t>Карась чеснок</t>
  </si>
  <si>
    <t>Плотва</t>
  </si>
  <si>
    <t>Карп-сазан клубника</t>
  </si>
  <si>
    <t>Лещ бетаин</t>
  </si>
  <si>
    <t>Плотва бетаин</t>
  </si>
  <si>
    <t>Кукуруза зернами</t>
  </si>
  <si>
    <t>500 грамм</t>
  </si>
  <si>
    <t>1000 грамм</t>
  </si>
  <si>
    <t>Бисквит молотый</t>
  </si>
  <si>
    <t>Анис</t>
  </si>
  <si>
    <t>Ваниль</t>
  </si>
  <si>
    <t>Мята</t>
  </si>
  <si>
    <t>Карамель</t>
  </si>
  <si>
    <t>Орех</t>
  </si>
  <si>
    <t>Халва</t>
  </si>
  <si>
    <t>Мед</t>
  </si>
  <si>
    <t>Клубника</t>
  </si>
  <si>
    <t>Слива</t>
  </si>
  <si>
    <t>Банан</t>
  </si>
  <si>
    <t>Чеснок</t>
  </si>
  <si>
    <t>Шоколад</t>
  </si>
  <si>
    <t>Тутти -Фрутти</t>
  </si>
  <si>
    <t>Дюшес</t>
  </si>
  <si>
    <t>Корица</t>
  </si>
  <si>
    <t>Дыня</t>
  </si>
  <si>
    <t xml:space="preserve">Творог </t>
  </si>
  <si>
    <t>Барбарис</t>
  </si>
  <si>
    <t>Бисквит</t>
  </si>
  <si>
    <t>Черемуха</t>
  </si>
  <si>
    <t>Черная смородина</t>
  </si>
  <si>
    <t>Ананас</t>
  </si>
  <si>
    <t>Апельсин</t>
  </si>
  <si>
    <t>Ароматизатор, 30мл</t>
  </si>
  <si>
    <t>Карп-сазан</t>
  </si>
  <si>
    <t>Ароматизатор, 100мл</t>
  </si>
  <si>
    <t>Творог</t>
  </si>
  <si>
    <t>Сыр</t>
  </si>
  <si>
    <t>Тутти-фрутти</t>
  </si>
  <si>
    <t>Кориандр</t>
  </si>
  <si>
    <t>Ароматическая пищевая добавка, 500мл</t>
  </si>
  <si>
    <t xml:space="preserve">ТОП СЕКРЕТ </t>
  </si>
  <si>
    <t>100 мл</t>
  </si>
  <si>
    <t>Меласса</t>
  </si>
  <si>
    <t>250мл</t>
  </si>
  <si>
    <t>500мл</t>
  </si>
  <si>
    <t>1000мл</t>
  </si>
  <si>
    <t>Меласса ароматизированная, 500мл</t>
  </si>
  <si>
    <t>Мёд</t>
  </si>
  <si>
    <t>Миндаль</t>
  </si>
  <si>
    <t>Кукуруза</t>
  </si>
  <si>
    <t>Чиктоник (аминовитаминный комплекс)</t>
  </si>
  <si>
    <t xml:space="preserve">Поставка товара в регионы производится только при условии 100% предоплаты за продукцию. Транспортные услуги оплачиваются заказчиком по факту прибытия на склад города получателя. </t>
  </si>
  <si>
    <t>Розница</t>
  </si>
  <si>
    <t>Опт</t>
  </si>
  <si>
    <t>Итого:</t>
  </si>
  <si>
    <t>Окунь бетаин</t>
  </si>
  <si>
    <t>Универсальная бетаин</t>
  </si>
  <si>
    <t>Универсальная бетаин, мотыль</t>
  </si>
  <si>
    <t>Универсальная бетаин, красная</t>
  </si>
  <si>
    <t>Универсальная бетаин, желтая</t>
  </si>
  <si>
    <t>Универсальная бетаин, зеленая</t>
  </si>
  <si>
    <t>Универсальная бетаин, черная</t>
  </si>
  <si>
    <t>Сухарь рыболовный зимний, 500гр</t>
  </si>
  <si>
    <t>Сухарь</t>
  </si>
  <si>
    <t>Красный</t>
  </si>
  <si>
    <t>Желтый</t>
  </si>
  <si>
    <t>Зеленый</t>
  </si>
  <si>
    <t>Черный</t>
  </si>
  <si>
    <t>Мотыль</t>
  </si>
  <si>
    <t>Аттрактант для хищника, 40 мл.</t>
  </si>
  <si>
    <t>Щука</t>
  </si>
  <si>
    <t>Судак</t>
  </si>
  <si>
    <t>Окунь</t>
  </si>
  <si>
    <t>http://клевая-рыбалка.рф</t>
  </si>
  <si>
    <t>Зимняя увлажнённая прикормка, 500 гр., брикет</t>
  </si>
  <si>
    <t>Летняя прикормка COOL FISHING,  1000гр</t>
  </si>
  <si>
    <t>Карп-карась премиум</t>
  </si>
  <si>
    <t>Карп-сладкая кукуруза</t>
  </si>
  <si>
    <t>Фидер, река</t>
  </si>
  <si>
    <t>Земляника</t>
  </si>
  <si>
    <t>Ириска</t>
  </si>
  <si>
    <t>Кокос</t>
  </si>
  <si>
    <t>Лимон</t>
  </si>
  <si>
    <t>Груша</t>
  </si>
  <si>
    <t>Бойлы COOL FISHING прикормочные растворимые Д20мм, 100гр.</t>
  </si>
  <si>
    <t>Шелковица</t>
  </si>
  <si>
    <t>Чеснок + специи</t>
  </si>
  <si>
    <t>Тунец</t>
  </si>
  <si>
    <t>Краб</t>
  </si>
  <si>
    <t>Печень</t>
  </si>
  <si>
    <t>Бойлы COOL FISHING прикормочные растворимые Д20мм, 1000гр.</t>
  </si>
  <si>
    <t>Бойлы COOL FISHING прикормочные растворимые Д24мм, 100гр.</t>
  </si>
  <si>
    <t>Бойлы COOL FISHING прикормочные растворимые Д24мм, 1000гр.</t>
  </si>
  <si>
    <t>Универсальная Gold</t>
  </si>
  <si>
    <t>250 мл</t>
  </si>
  <si>
    <t>⃰ - оптовые цены действуют на разовую покупку от 3000 (три тысячи) рублей 00 коп.</t>
  </si>
  <si>
    <t>Сумма, руб.</t>
  </si>
  <si>
    <t>Ваш заказ, шт.</t>
  </si>
  <si>
    <t>Карась жареная семечка</t>
  </si>
  <si>
    <t>Увлажнённая прикормка COOL FISHING,  1000гр</t>
  </si>
  <si>
    <t>Дип  COOL FISHING, 50мл</t>
  </si>
  <si>
    <t>Черный лещ спорт</t>
  </si>
  <si>
    <t>Карп -сазан земляника</t>
  </si>
  <si>
    <t>Карп-сазан слива</t>
  </si>
  <si>
    <t>Карп-сазан сладкая кукуруза</t>
  </si>
  <si>
    <t>Универсальная золото</t>
  </si>
  <si>
    <t>Зимняя увлажнённая прикормкаКЛЁВАЯ РЫБАЛКА, 500 гр. Упаковка Doy-pack черная</t>
  </si>
  <si>
    <t>Зимняя увлажненная прикормка COOL FISHING 500гр. DOY-PACK серебро</t>
  </si>
  <si>
    <t>Универсальная анис</t>
  </si>
  <si>
    <t>Универсальная чеснок</t>
  </si>
  <si>
    <t>Универсальная зеленая конопля</t>
  </si>
  <si>
    <t>Универсальная мотыль</t>
  </si>
  <si>
    <t>Специи</t>
  </si>
  <si>
    <t>Чёрный лещ</t>
  </si>
  <si>
    <t xml:space="preserve">                Увлажнённая прикормка КЛЁВАЯ РЫБАЛКА (колбаса)  1000гр</t>
  </si>
  <si>
    <t>Турбо блэк (красная наклейка)</t>
  </si>
  <si>
    <t>Турбо блэк (фиолетовая наклейка)</t>
  </si>
  <si>
    <t>Турбо блэк (зеленая наклейка)</t>
  </si>
  <si>
    <t xml:space="preserve">Конопля </t>
  </si>
  <si>
    <t>Жмых подсолнечника 800гр</t>
  </si>
  <si>
    <t>Жмых конопля 800 гр</t>
  </si>
  <si>
    <t>Универсальная клубника</t>
  </si>
  <si>
    <t>Универсальная тутти-фрутти</t>
  </si>
  <si>
    <t>Универсальная карамель</t>
  </si>
  <si>
    <t>2020-2021</t>
  </si>
  <si>
    <t xml:space="preserve">     Прайс   ПК «Клёвая рыбалка»   на</t>
  </si>
  <si>
    <t>Гранула анис 10 мм</t>
  </si>
  <si>
    <t>Гранула мята 10 мм</t>
  </si>
  <si>
    <t>Гранула чеснок 10 мм</t>
  </si>
  <si>
    <t>Гранула халва 10 мм</t>
  </si>
  <si>
    <t>Гранула клубника 10 мм</t>
  </si>
  <si>
    <t>Гранула слива 10 мм</t>
  </si>
  <si>
    <t>Гранула бисквит 10 мм</t>
  </si>
  <si>
    <t>Гранула шоколад 10мм</t>
  </si>
  <si>
    <t>Гранула карамель 10 мм</t>
  </si>
  <si>
    <t>Гранула ваниль 10 мм</t>
  </si>
  <si>
    <t>Гранула мед 10 мм</t>
  </si>
  <si>
    <t>Гранула тутти-фрутти 10 мм</t>
  </si>
  <si>
    <t>Универсальная бетаин, анис</t>
  </si>
  <si>
    <t>Универсальная бетаин, конопля</t>
  </si>
  <si>
    <t>Универсальная Клубника</t>
  </si>
  <si>
    <t>Универсальная Анис</t>
  </si>
  <si>
    <t>Универсальная Слива</t>
  </si>
  <si>
    <t>Универсальная Чеснок</t>
  </si>
  <si>
    <t>Универсальная Тутти -Фрутти</t>
  </si>
  <si>
    <t>Универсальная Карамель</t>
  </si>
  <si>
    <t>Универсальная Шоколад</t>
  </si>
  <si>
    <t>Универсальная Мёд</t>
  </si>
  <si>
    <t>Универсальная Бисквит</t>
  </si>
  <si>
    <t>Универсальная, анис</t>
  </si>
  <si>
    <t xml:space="preserve">Универсальная, конопля </t>
  </si>
  <si>
    <t>Пеллетс прикормочный, 800 гр.</t>
  </si>
  <si>
    <t>Пеллетс Премиум 1 кг 2 мм амино</t>
  </si>
  <si>
    <t>Доставка в регионы осуществляется, в основном, транспортными компаниями  ООО «Деловые линии» и ООО «Энергия».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</si>
</sst>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000"/>
  </numFmts>
  <fonts count="24">
    <font>
      <sz val="11"/>
      <color theme="1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C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u/>
      <sz val="11"/>
      <color theme="10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color rgb="FFFF0000"/>
      <name val="Arial Black"/>
      <family val="2"/>
      <charset val="204"/>
    </font>
    <font>
      <b/>
      <sz val="8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26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Border="1" applyAlignment="1">
      <alignment horizontal="right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0" applyNumberFormat="1" applyAlignment="1"/>
    <xf numFmtId="165" fontId="6" fillId="0" borderId="0" xfId="0" applyNumberFormat="1" applyFont="1"/>
    <xf numFmtId="165" fontId="10" fillId="0" borderId="44" xfId="0" applyNumberFormat="1" applyFont="1" applyBorder="1" applyAlignment="1">
      <alignment horizontal="center" vertical="top" wrapText="1"/>
    </xf>
    <xf numFmtId="165" fontId="10" fillId="0" borderId="34" xfId="0" applyNumberFormat="1" applyFont="1" applyBorder="1" applyAlignment="1">
      <alignment horizontal="center" vertical="top" wrapText="1"/>
    </xf>
    <xf numFmtId="165" fontId="10" fillId="0" borderId="13" xfId="0" applyNumberFormat="1" applyFont="1" applyBorder="1" applyAlignment="1">
      <alignment horizontal="center" vertical="top" wrapText="1"/>
    </xf>
    <xf numFmtId="165" fontId="10" fillId="0" borderId="52" xfId="0" applyNumberFormat="1" applyFont="1" applyBorder="1" applyAlignment="1">
      <alignment horizontal="center" vertical="top" wrapText="1"/>
    </xf>
    <xf numFmtId="165" fontId="10" fillId="0" borderId="35" xfId="0" applyNumberFormat="1" applyFont="1" applyBorder="1" applyAlignment="1">
      <alignment horizontal="center" vertical="top" wrapText="1"/>
    </xf>
    <xf numFmtId="165" fontId="10" fillId="0" borderId="21" xfId="0" applyNumberFormat="1" applyFont="1" applyBorder="1" applyAlignment="1">
      <alignment horizontal="center" vertical="top" wrapText="1"/>
    </xf>
    <xf numFmtId="165" fontId="10" fillId="0" borderId="29" xfId="0" applyNumberFormat="1" applyFont="1" applyBorder="1" applyAlignment="1">
      <alignment horizontal="center" vertical="top" wrapText="1"/>
    </xf>
    <xf numFmtId="165" fontId="10" fillId="0" borderId="10" xfId="0" applyNumberFormat="1" applyFont="1" applyBorder="1" applyAlignment="1">
      <alignment horizontal="center" vertical="top" wrapText="1"/>
    </xf>
    <xf numFmtId="165" fontId="10" fillId="0" borderId="9" xfId="0" applyNumberFormat="1" applyFont="1" applyFill="1" applyBorder="1" applyAlignment="1">
      <alignment horizontal="center" vertical="top" wrapText="1"/>
    </xf>
    <xf numFmtId="165" fontId="10" fillId="0" borderId="17" xfId="0" applyNumberFormat="1" applyFont="1" applyBorder="1" applyAlignment="1">
      <alignment horizontal="center" vertical="top" wrapText="1"/>
    </xf>
    <xf numFmtId="165" fontId="10" fillId="0" borderId="22" xfId="0" applyNumberFormat="1" applyFont="1" applyBorder="1" applyAlignment="1">
      <alignment horizontal="center" vertical="top" wrapText="1"/>
    </xf>
    <xf numFmtId="165" fontId="10" fillId="0" borderId="44" xfId="0" applyNumberFormat="1" applyFont="1" applyFill="1" applyBorder="1" applyAlignment="1">
      <alignment horizontal="center" vertical="top" wrapText="1"/>
    </xf>
    <xf numFmtId="165" fontId="10" fillId="0" borderId="34" xfId="0" applyNumberFormat="1" applyFont="1" applyFill="1" applyBorder="1" applyAlignment="1">
      <alignment horizontal="center" vertical="top" wrapText="1"/>
    </xf>
    <xf numFmtId="165" fontId="10" fillId="0" borderId="29" xfId="0" applyNumberFormat="1" applyFont="1" applyFill="1" applyBorder="1" applyAlignment="1">
      <alignment horizontal="center" vertical="top" wrapText="1"/>
    </xf>
    <xf numFmtId="165" fontId="0" fillId="0" borderId="11" xfId="0" applyNumberFormat="1" applyBorder="1"/>
    <xf numFmtId="165" fontId="0" fillId="0" borderId="0" xfId="0" applyNumberFormat="1" applyBorder="1"/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 wrapText="1"/>
    </xf>
    <xf numFmtId="165" fontId="0" fillId="0" borderId="0" xfId="0" applyNumberFormat="1"/>
    <xf numFmtId="4" fontId="9" fillId="0" borderId="12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0" borderId="47" xfId="0" applyNumberFormat="1" applyFont="1" applyFill="1" applyBorder="1" applyAlignment="1">
      <alignment horizontal="center" vertical="center"/>
    </xf>
    <xf numFmtId="164" fontId="9" fillId="0" borderId="4" xfId="0" applyNumberFormat="1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9" fillId="0" borderId="63" xfId="0" applyNumberFormat="1" applyFont="1" applyFill="1" applyBorder="1" applyAlignment="1">
      <alignment horizontal="center" vertical="center"/>
    </xf>
    <xf numFmtId="165" fontId="13" fillId="0" borderId="0" xfId="1" applyNumberFormat="1" applyFont="1" applyAlignment="1" applyProtection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/>
    <xf numFmtId="0" fontId="15" fillId="0" borderId="0" xfId="0" applyFont="1" applyFill="1"/>
    <xf numFmtId="0" fontId="17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/>
    <xf numFmtId="0" fontId="1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8" fillId="0" borderId="0" xfId="0" applyFont="1" applyFill="1"/>
    <xf numFmtId="0" fontId="20" fillId="0" borderId="0" xfId="0" applyFont="1" applyFill="1" applyBorder="1"/>
    <xf numFmtId="0" fontId="20" fillId="0" borderId="0" xfId="0" applyFont="1" applyFill="1"/>
    <xf numFmtId="165" fontId="10" fillId="0" borderId="28" xfId="0" applyNumberFormat="1" applyFont="1" applyFill="1" applyBorder="1" applyAlignment="1">
      <alignment horizontal="center" vertical="top" wrapText="1"/>
    </xf>
    <xf numFmtId="165" fontId="10" fillId="0" borderId="38" xfId="0" applyNumberFormat="1" applyFont="1" applyFill="1" applyBorder="1" applyAlignment="1">
      <alignment horizontal="center" vertical="top" wrapText="1"/>
    </xf>
    <xf numFmtId="165" fontId="10" fillId="0" borderId="3" xfId="0" applyNumberFormat="1" applyFont="1" applyFill="1" applyBorder="1" applyAlignment="1">
      <alignment horizontal="center" vertical="top" wrapText="1"/>
    </xf>
    <xf numFmtId="165" fontId="10" fillId="0" borderId="30" xfId="0" applyNumberFormat="1" applyFont="1" applyFill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0" fillId="0" borderId="29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0" fontId="10" fillId="0" borderId="5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57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top" wrapText="1"/>
    </xf>
    <xf numFmtId="165" fontId="19" fillId="0" borderId="34" xfId="0" applyNumberFormat="1" applyFont="1" applyFill="1" applyBorder="1" applyAlignment="1">
      <alignment horizontal="center" vertical="top" wrapText="1"/>
    </xf>
    <xf numFmtId="165" fontId="19" fillId="0" borderId="44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7" xfId="0" applyNumberFormat="1" applyFont="1" applyFill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1" fillId="0" borderId="1" xfId="0" applyFont="1" applyBorder="1" applyAlignment="1">
      <alignment horizontal="center" vertical="center" wrapText="1"/>
    </xf>
    <xf numFmtId="164" fontId="0" fillId="0" borderId="56" xfId="0" applyNumberFormat="1" applyFont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4" fontId="23" fillId="0" borderId="4" xfId="0" applyNumberFormat="1" applyFont="1" applyFill="1" applyBorder="1" applyAlignment="1">
      <alignment horizontal="center" vertical="center"/>
    </xf>
    <xf numFmtId="164" fontId="23" fillId="0" borderId="1" xfId="0" applyNumberFormat="1" applyFont="1" applyBorder="1" applyAlignment="1">
      <alignment vertical="center"/>
    </xf>
    <xf numFmtId="164" fontId="23" fillId="0" borderId="4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top" wrapText="1"/>
    </xf>
    <xf numFmtId="0" fontId="10" fillId="0" borderId="34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 wrapText="1"/>
    </xf>
    <xf numFmtId="164" fontId="19" fillId="0" borderId="34" xfId="0" applyNumberFormat="1" applyFont="1" applyFill="1" applyBorder="1" applyAlignment="1">
      <alignment horizontal="center" vertical="top" wrapText="1"/>
    </xf>
    <xf numFmtId="164" fontId="19" fillId="0" borderId="26" xfId="0" applyNumberFormat="1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justify" vertical="top" wrapText="1"/>
    </xf>
    <xf numFmtId="0" fontId="19" fillId="0" borderId="26" xfId="0" applyFont="1" applyFill="1" applyBorder="1" applyAlignment="1">
      <alignment horizontal="justify" vertical="top" wrapText="1"/>
    </xf>
    <xf numFmtId="0" fontId="10" fillId="0" borderId="21" xfId="0" applyFont="1" applyBorder="1" applyAlignment="1">
      <alignment horizontal="justify" vertical="top" wrapText="1"/>
    </xf>
    <xf numFmtId="0" fontId="10" fillId="0" borderId="59" xfId="0" applyFont="1" applyBorder="1" applyAlignment="1">
      <alignment horizontal="justify" vertical="top" wrapText="1"/>
    </xf>
    <xf numFmtId="0" fontId="10" fillId="0" borderId="34" xfId="0" applyFont="1" applyFill="1" applyBorder="1" applyAlignment="1">
      <alignment horizontal="justify" vertical="top" wrapText="1"/>
    </xf>
    <xf numFmtId="0" fontId="10" fillId="0" borderId="26" xfId="0" applyFont="1" applyFill="1" applyBorder="1" applyAlignment="1">
      <alignment horizontal="justify" vertical="top" wrapText="1"/>
    </xf>
    <xf numFmtId="0" fontId="11" fillId="0" borderId="34" xfId="0" applyFont="1" applyFill="1" applyBorder="1" applyAlignment="1">
      <alignment vertical="top"/>
    </xf>
    <xf numFmtId="0" fontId="11" fillId="0" borderId="26" xfId="0" applyFont="1" applyFill="1" applyBorder="1" applyAlignment="1">
      <alignment vertical="top"/>
    </xf>
    <xf numFmtId="164" fontId="10" fillId="0" borderId="45" xfId="0" applyNumberFormat="1" applyFont="1" applyFill="1" applyBorder="1" applyAlignment="1">
      <alignment horizontal="center" vertical="top" wrapText="1"/>
    </xf>
    <xf numFmtId="164" fontId="10" fillId="0" borderId="40" xfId="0" applyNumberFormat="1" applyFont="1" applyFill="1" applyBorder="1" applyAlignment="1">
      <alignment horizontal="center" vertical="top" wrapText="1"/>
    </xf>
    <xf numFmtId="164" fontId="10" fillId="0" borderId="24" xfId="0" applyNumberFormat="1" applyFont="1" applyFill="1" applyBorder="1" applyAlignment="1">
      <alignment horizontal="center" vertical="top" wrapText="1"/>
    </xf>
    <xf numFmtId="164" fontId="10" fillId="0" borderId="25" xfId="0" applyNumberFormat="1" applyFont="1" applyFill="1" applyBorder="1" applyAlignment="1">
      <alignment horizontal="center" vertical="top" wrapText="1"/>
    </xf>
    <xf numFmtId="164" fontId="10" fillId="0" borderId="33" xfId="0" applyNumberFormat="1" applyFont="1" applyFill="1" applyBorder="1" applyAlignment="1">
      <alignment horizontal="center" vertical="top" wrapText="1"/>
    </xf>
    <xf numFmtId="164" fontId="10" fillId="0" borderId="31" xfId="0" applyNumberFormat="1" applyFont="1" applyFill="1" applyBorder="1" applyAlignment="1">
      <alignment horizontal="center" vertical="top" wrapText="1"/>
    </xf>
    <xf numFmtId="164" fontId="10" fillId="0" borderId="22" xfId="0" applyNumberFormat="1" applyFont="1" applyFill="1" applyBorder="1" applyAlignment="1">
      <alignment horizontal="center" vertical="top" wrapText="1"/>
    </xf>
    <xf numFmtId="164" fontId="10" fillId="0" borderId="23" xfId="0" applyNumberFormat="1" applyFont="1" applyFill="1" applyBorder="1" applyAlignment="1">
      <alignment horizontal="center" vertical="top" wrapText="1"/>
    </xf>
    <xf numFmtId="164" fontId="10" fillId="0" borderId="17" xfId="0" applyNumberFormat="1" applyFont="1" applyFill="1" applyBorder="1" applyAlignment="1">
      <alignment horizontal="center" vertical="top" wrapText="1"/>
    </xf>
    <xf numFmtId="164" fontId="10" fillId="0" borderId="18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0" fillId="0" borderId="34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164" fontId="10" fillId="0" borderId="19" xfId="0" applyNumberFormat="1" applyFont="1" applyBorder="1" applyAlignment="1">
      <alignment horizontal="center" vertical="top" wrapText="1"/>
    </xf>
    <xf numFmtId="164" fontId="10" fillId="0" borderId="20" xfId="0" applyNumberFormat="1" applyFont="1" applyBorder="1" applyAlignment="1">
      <alignment horizontal="center" vertical="top" wrapText="1"/>
    </xf>
    <xf numFmtId="164" fontId="10" fillId="0" borderId="33" xfId="0" applyNumberFormat="1" applyFont="1" applyBorder="1" applyAlignment="1">
      <alignment horizontal="center" vertical="top" wrapText="1"/>
    </xf>
    <xf numFmtId="164" fontId="10" fillId="0" borderId="31" xfId="0" applyNumberFormat="1" applyFont="1" applyBorder="1" applyAlignment="1">
      <alignment horizontal="center" vertical="top" wrapText="1"/>
    </xf>
    <xf numFmtId="164" fontId="10" fillId="0" borderId="24" xfId="0" applyNumberFormat="1" applyFont="1" applyBorder="1" applyAlignment="1">
      <alignment horizontal="center" vertical="top" wrapText="1"/>
    </xf>
    <xf numFmtId="164" fontId="10" fillId="0" borderId="25" xfId="0" applyNumberFormat="1" applyFont="1" applyBorder="1" applyAlignment="1">
      <alignment horizontal="center" vertical="top" wrapText="1"/>
    </xf>
    <xf numFmtId="164" fontId="10" fillId="0" borderId="57" xfId="0" applyNumberFormat="1" applyFont="1" applyBorder="1" applyAlignment="1">
      <alignment horizontal="center" vertical="top" wrapText="1"/>
    </xf>
    <xf numFmtId="164" fontId="10" fillId="0" borderId="15" xfId="0" applyNumberFormat="1" applyFont="1" applyBorder="1" applyAlignment="1">
      <alignment horizontal="center" vertical="top" wrapText="1"/>
    </xf>
    <xf numFmtId="164" fontId="10" fillId="0" borderId="16" xfId="0" applyNumberFormat="1" applyFont="1" applyBorder="1" applyAlignment="1">
      <alignment horizontal="center" vertical="top" wrapText="1"/>
    </xf>
    <xf numFmtId="0" fontId="10" fillId="0" borderId="35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164" fontId="10" fillId="0" borderId="53" xfId="0" applyNumberFormat="1" applyFont="1" applyBorder="1" applyAlignment="1">
      <alignment horizontal="center" vertical="top" wrapText="1"/>
    </xf>
    <xf numFmtId="164" fontId="10" fillId="0" borderId="60" xfId="0" applyNumberFormat="1" applyFont="1" applyBorder="1" applyAlignment="1">
      <alignment horizontal="center" vertical="top" wrapText="1"/>
    </xf>
    <xf numFmtId="164" fontId="10" fillId="0" borderId="14" xfId="0" applyNumberFormat="1" applyFont="1" applyBorder="1" applyAlignment="1">
      <alignment horizontal="center" vertical="top" wrapText="1"/>
    </xf>
    <xf numFmtId="164" fontId="10" fillId="0" borderId="17" xfId="0" applyNumberFormat="1" applyFont="1" applyBorder="1" applyAlignment="1">
      <alignment horizontal="center" vertical="top" wrapText="1"/>
    </xf>
    <xf numFmtId="164" fontId="10" fillId="0" borderId="18" xfId="0" applyNumberFormat="1" applyFont="1" applyBorder="1" applyAlignment="1">
      <alignment horizontal="center" vertical="top" wrapText="1"/>
    </xf>
    <xf numFmtId="164" fontId="21" fillId="0" borderId="11" xfId="0" applyNumberFormat="1" applyFont="1" applyBorder="1" applyAlignment="1">
      <alignment horizontal="center" vertical="center"/>
    </xf>
    <xf numFmtId="164" fontId="21" fillId="0" borderId="12" xfId="0" applyNumberFormat="1" applyFont="1" applyBorder="1" applyAlignment="1">
      <alignment horizontal="center" vertical="center"/>
    </xf>
    <xf numFmtId="0" fontId="19" fillId="0" borderId="34" xfId="0" applyFont="1" applyBorder="1" applyAlignment="1">
      <alignment vertical="top" wrapText="1"/>
    </xf>
    <xf numFmtId="0" fontId="17" fillId="0" borderId="26" xfId="0" applyFont="1" applyBorder="1" applyAlignment="1">
      <alignment vertical="top" wrapText="1"/>
    </xf>
    <xf numFmtId="0" fontId="19" fillId="0" borderId="34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9" fillId="0" borderId="44" xfId="0" applyFont="1" applyFill="1" applyBorder="1" applyAlignment="1">
      <alignment horizontal="justify" vertical="top" wrapText="1"/>
    </xf>
    <xf numFmtId="0" fontId="19" fillId="0" borderId="39" xfId="0" applyFont="1" applyFill="1" applyBorder="1" applyAlignment="1">
      <alignment horizontal="justify" vertical="top" wrapText="1"/>
    </xf>
    <xf numFmtId="164" fontId="19" fillId="0" borderId="44" xfId="0" applyNumberFormat="1" applyFont="1" applyFill="1" applyBorder="1" applyAlignment="1">
      <alignment horizontal="center" vertical="top" wrapText="1"/>
    </xf>
    <xf numFmtId="164" fontId="19" fillId="0" borderId="39" xfId="0" applyNumberFormat="1" applyFont="1" applyFill="1" applyBorder="1" applyAlignment="1">
      <alignment horizontal="center" vertical="top" wrapText="1"/>
    </xf>
    <xf numFmtId="0" fontId="19" fillId="0" borderId="21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164" fontId="19" fillId="0" borderId="21" xfId="0" applyNumberFormat="1" applyFont="1" applyFill="1" applyBorder="1" applyAlignment="1">
      <alignment horizontal="center" vertical="top" wrapText="1"/>
    </xf>
    <xf numFmtId="164" fontId="19" fillId="0" borderId="59" xfId="0" applyNumberFormat="1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59" xfId="0" applyFont="1" applyFill="1" applyBorder="1" applyAlignment="1">
      <alignment vertical="top" wrapText="1"/>
    </xf>
    <xf numFmtId="164" fontId="10" fillId="0" borderId="15" xfId="0" applyNumberFormat="1" applyFont="1" applyFill="1" applyBorder="1" applyAlignment="1">
      <alignment horizontal="center" vertical="top" wrapText="1"/>
    </xf>
    <xf numFmtId="164" fontId="10" fillId="0" borderId="16" xfId="0" applyNumberFormat="1" applyFont="1" applyFill="1" applyBorder="1" applyAlignment="1">
      <alignment horizontal="center" vertical="top" wrapText="1"/>
    </xf>
    <xf numFmtId="164" fontId="10" fillId="0" borderId="65" xfId="0" applyNumberFormat="1" applyFont="1" applyFill="1" applyBorder="1" applyAlignment="1">
      <alignment horizontal="center" vertical="top" wrapText="1"/>
    </xf>
    <xf numFmtId="164" fontId="10" fillId="0" borderId="64" xfId="0" applyNumberFormat="1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justify" vertical="top" wrapText="1"/>
    </xf>
    <xf numFmtId="0" fontId="19" fillId="0" borderId="27" xfId="0" applyFont="1" applyFill="1" applyBorder="1" applyAlignment="1">
      <alignment horizontal="justify" vertical="top" wrapText="1"/>
    </xf>
    <xf numFmtId="164" fontId="10" fillId="0" borderId="34" xfId="0" applyNumberFormat="1" applyFont="1" applyBorder="1" applyAlignment="1">
      <alignment horizontal="center" vertical="top" wrapText="1"/>
    </xf>
    <xf numFmtId="164" fontId="10" fillId="0" borderId="26" xfId="0" applyNumberFormat="1" applyFont="1" applyBorder="1" applyAlignment="1">
      <alignment horizontal="center" vertical="top" wrapText="1"/>
    </xf>
    <xf numFmtId="0" fontId="10" fillId="0" borderId="21" xfId="0" applyFont="1" applyFill="1" applyBorder="1" applyAlignment="1">
      <alignment horizontal="justify" vertical="top" wrapText="1"/>
    </xf>
    <xf numFmtId="0" fontId="10" fillId="0" borderId="59" xfId="0" applyFont="1" applyFill="1" applyBorder="1" applyAlignment="1">
      <alignment horizontal="justify" vertical="top" wrapText="1"/>
    </xf>
    <xf numFmtId="0" fontId="10" fillId="0" borderId="17" xfId="0" applyFont="1" applyBorder="1" applyAlignment="1">
      <alignment horizontal="justify" vertical="top" wrapText="1"/>
    </xf>
    <xf numFmtId="0" fontId="10" fillId="0" borderId="18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6" xfId="0" applyFont="1" applyBorder="1" applyAlignment="1">
      <alignment horizontal="justify" vertical="top" wrapText="1"/>
    </xf>
    <xf numFmtId="164" fontId="10" fillId="0" borderId="34" xfId="0" applyNumberFormat="1" applyFont="1" applyFill="1" applyBorder="1" applyAlignment="1">
      <alignment horizontal="center" vertical="top" wrapText="1"/>
    </xf>
    <xf numFmtId="164" fontId="10" fillId="0" borderId="26" xfId="0" applyNumberFormat="1" applyFont="1" applyFill="1" applyBorder="1" applyAlignment="1">
      <alignment horizontal="center" vertical="top" wrapText="1"/>
    </xf>
    <xf numFmtId="164" fontId="10" fillId="0" borderId="50" xfId="0" applyNumberFormat="1" applyFont="1" applyFill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64" fontId="10" fillId="0" borderId="45" xfId="0" applyNumberFormat="1" applyFont="1" applyBorder="1" applyAlignment="1">
      <alignment horizontal="center" vertical="top" wrapText="1"/>
    </xf>
    <xf numFmtId="164" fontId="10" fillId="0" borderId="40" xfId="0" applyNumberFormat="1" applyFont="1" applyBorder="1" applyAlignment="1">
      <alignment horizontal="center" vertical="top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justify" vertical="top" wrapText="1"/>
    </xf>
    <xf numFmtId="0" fontId="10" fillId="0" borderId="39" xfId="0" applyFont="1" applyFill="1" applyBorder="1" applyAlignment="1">
      <alignment horizontal="justify" vertical="top" wrapText="1"/>
    </xf>
    <xf numFmtId="164" fontId="10" fillId="0" borderId="44" xfId="0" applyNumberFormat="1" applyFont="1" applyFill="1" applyBorder="1" applyAlignment="1">
      <alignment horizontal="center" vertical="top" wrapText="1"/>
    </xf>
    <xf numFmtId="164" fontId="10" fillId="0" borderId="39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top"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4" xfId="0" applyFont="1" applyFill="1" applyBorder="1" applyAlignment="1">
      <alignment horizontal="justify" vertical="top" wrapText="1"/>
    </xf>
    <xf numFmtId="164" fontId="10" fillId="0" borderId="62" xfId="0" applyNumberFormat="1" applyFont="1" applyFill="1" applyBorder="1" applyAlignment="1">
      <alignment horizontal="center" vertical="top" wrapText="1"/>
    </xf>
    <xf numFmtId="164" fontId="10" fillId="0" borderId="61" xfId="0" applyNumberFormat="1" applyFont="1" applyFill="1" applyBorder="1" applyAlignment="1">
      <alignment horizontal="center" vertical="top" wrapText="1"/>
    </xf>
    <xf numFmtId="164" fontId="10" fillId="0" borderId="46" xfId="0" applyNumberFormat="1" applyFont="1" applyFill="1" applyBorder="1" applyAlignment="1">
      <alignment horizontal="center" vertical="top" wrapText="1"/>
    </xf>
    <xf numFmtId="164" fontId="10" fillId="0" borderId="48" xfId="0" applyNumberFormat="1" applyFont="1" applyFill="1" applyBorder="1" applyAlignment="1">
      <alignment horizontal="center" vertical="top" wrapText="1"/>
    </xf>
    <xf numFmtId="164" fontId="10" fillId="0" borderId="50" xfId="0" applyNumberFormat="1" applyFont="1" applyBorder="1" applyAlignment="1">
      <alignment horizontal="center" vertical="top" wrapText="1"/>
    </xf>
    <xf numFmtId="164" fontId="10" fillId="0" borderId="49" xfId="0" applyNumberFormat="1" applyFont="1" applyBorder="1" applyAlignment="1">
      <alignment horizontal="center" vertical="top" wrapText="1"/>
    </xf>
    <xf numFmtId="164" fontId="10" fillId="0" borderId="42" xfId="0" applyNumberFormat="1" applyFont="1" applyBorder="1" applyAlignment="1">
      <alignment horizontal="center" vertical="top" wrapText="1"/>
    </xf>
    <xf numFmtId="164" fontId="10" fillId="0" borderId="41" xfId="0" applyNumberFormat="1" applyFont="1" applyBorder="1" applyAlignment="1">
      <alignment horizontal="center" vertical="top" wrapText="1"/>
    </xf>
    <xf numFmtId="164" fontId="10" fillId="0" borderId="21" xfId="0" applyNumberFormat="1" applyFont="1" applyBorder="1" applyAlignment="1">
      <alignment horizontal="center" vertical="top" wrapText="1"/>
    </xf>
    <xf numFmtId="164" fontId="10" fillId="0" borderId="59" xfId="0" applyNumberFormat="1" applyFont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164" fontId="10" fillId="0" borderId="54" xfId="0" applyNumberFormat="1" applyFont="1" applyBorder="1" applyAlignment="1">
      <alignment horizontal="center" vertical="top" wrapText="1"/>
    </xf>
    <xf numFmtId="164" fontId="10" fillId="0" borderId="22" xfId="0" applyNumberFormat="1" applyFont="1" applyBorder="1" applyAlignment="1">
      <alignment horizontal="center" vertical="top" wrapText="1"/>
    </xf>
    <xf numFmtId="164" fontId="10" fillId="0" borderId="23" xfId="0" applyNumberFormat="1" applyFont="1" applyBorder="1" applyAlignment="1">
      <alignment horizontal="center" vertical="top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justify" vertical="top" wrapText="1"/>
    </xf>
    <xf numFmtId="0" fontId="17" fillId="0" borderId="25" xfId="0" applyFont="1" applyBorder="1" applyAlignment="1">
      <alignment horizontal="justify" vertical="top" wrapText="1"/>
    </xf>
    <xf numFmtId="164" fontId="19" fillId="0" borderId="45" xfId="0" applyNumberFormat="1" applyFont="1" applyBorder="1" applyAlignment="1">
      <alignment horizontal="center" vertical="top" wrapText="1"/>
    </xf>
    <xf numFmtId="164" fontId="19" fillId="0" borderId="40" xfId="0" applyNumberFormat="1" applyFont="1" applyBorder="1" applyAlignment="1">
      <alignment horizontal="center" vertical="top" wrapText="1"/>
    </xf>
    <xf numFmtId="0" fontId="10" fillId="0" borderId="22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164" fontId="19" fillId="0" borderId="24" xfId="0" applyNumberFormat="1" applyFont="1" applyBorder="1" applyAlignment="1">
      <alignment horizontal="center" vertical="top" wrapText="1"/>
    </xf>
    <xf numFmtId="164" fontId="19" fillId="0" borderId="25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justify" vertical="top" wrapText="1"/>
    </xf>
    <xf numFmtId="0" fontId="17" fillId="0" borderId="18" xfId="0" applyFont="1" applyBorder="1" applyAlignment="1">
      <alignment horizontal="justify" vertical="top" wrapText="1"/>
    </xf>
    <xf numFmtId="164" fontId="19" fillId="0" borderId="33" xfId="0" applyNumberFormat="1" applyFont="1" applyBorder="1" applyAlignment="1">
      <alignment horizontal="center" vertical="top" wrapText="1"/>
    </xf>
    <xf numFmtId="164" fontId="19" fillId="0" borderId="31" xfId="0" applyNumberFormat="1" applyFont="1" applyBorder="1" applyAlignment="1">
      <alignment horizontal="center" vertical="top" wrapText="1"/>
    </xf>
    <xf numFmtId="164" fontId="19" fillId="0" borderId="17" xfId="0" applyNumberFormat="1" applyFont="1" applyBorder="1" applyAlignment="1">
      <alignment horizontal="center" vertical="top" wrapText="1"/>
    </xf>
    <xf numFmtId="164" fontId="19" fillId="0" borderId="18" xfId="0" applyNumberFormat="1" applyFont="1" applyBorder="1" applyAlignment="1">
      <alignment horizontal="center" vertical="top" wrapText="1"/>
    </xf>
    <xf numFmtId="164" fontId="19" fillId="0" borderId="53" xfId="0" applyNumberFormat="1" applyFont="1" applyBorder="1" applyAlignment="1">
      <alignment horizontal="center" vertical="top" wrapText="1"/>
    </xf>
    <xf numFmtId="164" fontId="19" fillId="0" borderId="54" xfId="0" applyNumberFormat="1" applyFont="1" applyBorder="1" applyAlignment="1">
      <alignment horizontal="center" vertical="top" wrapText="1"/>
    </xf>
    <xf numFmtId="164" fontId="19" fillId="0" borderId="19" xfId="0" applyNumberFormat="1" applyFont="1" applyBorder="1" applyAlignment="1">
      <alignment horizontal="center" vertical="top" wrapText="1"/>
    </xf>
    <xf numFmtId="164" fontId="19" fillId="0" borderId="20" xfId="0" applyNumberFormat="1" applyFont="1" applyBorder="1" applyAlignment="1">
      <alignment horizontal="center" vertical="top" wrapText="1"/>
    </xf>
    <xf numFmtId="0" fontId="11" fillId="0" borderId="31" xfId="0" applyFont="1" applyFill="1" applyBorder="1" applyAlignment="1">
      <alignment vertical="top"/>
    </xf>
    <xf numFmtId="0" fontId="19" fillId="0" borderId="26" xfId="0" applyFont="1" applyBorder="1" applyAlignment="1">
      <alignment horizontal="left" vertical="top" wrapText="1"/>
    </xf>
    <xf numFmtId="164" fontId="19" fillId="0" borderId="34" xfId="0" applyNumberFormat="1" applyFont="1" applyBorder="1" applyAlignment="1">
      <alignment horizontal="center" vertical="top" wrapText="1"/>
    </xf>
    <xf numFmtId="164" fontId="19" fillId="0" borderId="26" xfId="0" applyNumberFormat="1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0</xdr:row>
      <xdr:rowOff>0</xdr:rowOff>
    </xdr:from>
    <xdr:to>
      <xdr:col>2</xdr:col>
      <xdr:colOff>95250</xdr:colOff>
      <xdr:row>4</xdr:row>
      <xdr:rowOff>85725</xdr:rowOff>
    </xdr:to>
    <xdr:pic>
      <xdr:nvPicPr>
        <xdr:cNvPr id="2" name="Рисунок 1" descr="getImage (13)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0"/>
          <a:ext cx="1343024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&#1082;&#1083;&#1077;&#1074;&#1072;&#1103;-&#1088;&#1099;&#1073;&#1072;&#1083;&#1082;&#1072;.&#1088;&#1092;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321"/>
  <sheetViews>
    <sheetView tabSelected="1" topLeftCell="A300" zoomScale="150" zoomScaleNormal="150" workbookViewId="0">
      <selection activeCell="A316" sqref="A316:K317"/>
    </sheetView>
  </sheetViews>
  <sheetFormatPr defaultRowHeight="15"/>
  <cols>
    <col min="1" max="1" width="5.28515625" style="32" customWidth="1"/>
    <col min="2" max="3" width="13.7109375" customWidth="1"/>
    <col min="4" max="7" width="4.7109375" customWidth="1"/>
    <col min="8" max="9" width="6.7109375" style="66" customWidth="1"/>
    <col min="10" max="11" width="10.7109375" style="85" customWidth="1"/>
    <col min="13" max="13" width="9.28515625" style="54" customWidth="1"/>
    <col min="15" max="15" width="13.85546875" bestFit="1" customWidth="1"/>
  </cols>
  <sheetData>
    <row r="1" spans="1:13" ht="12.95" customHeight="1">
      <c r="A1" s="12"/>
      <c r="B1" s="4"/>
      <c r="C1" s="4"/>
      <c r="D1" s="4"/>
      <c r="E1" s="4"/>
    </row>
    <row r="2" spans="1:13" ht="12.95" customHeight="1">
      <c r="A2" s="12"/>
      <c r="B2" s="4"/>
      <c r="C2" s="4"/>
      <c r="D2" s="7"/>
      <c r="F2" s="7"/>
    </row>
    <row r="3" spans="1:13" ht="12.95" customHeight="1">
      <c r="A3" s="12"/>
      <c r="B3" s="4"/>
      <c r="C3" s="4"/>
      <c r="D3" s="117" t="s">
        <v>143</v>
      </c>
      <c r="J3" s="105"/>
      <c r="K3" s="118" t="s">
        <v>142</v>
      </c>
      <c r="L3" s="106"/>
    </row>
    <row r="4" spans="1:13" ht="12.95" customHeight="1">
      <c r="A4" s="12"/>
      <c r="B4" s="4"/>
      <c r="C4" s="4"/>
      <c r="D4" s="7"/>
    </row>
    <row r="5" spans="1:13" ht="12.95" customHeight="1">
      <c r="A5" s="12"/>
      <c r="B5" s="4"/>
      <c r="C5" s="4"/>
      <c r="D5" s="4"/>
    </row>
    <row r="6" spans="1:13" ht="12" customHeight="1">
      <c r="A6" s="42" t="s">
        <v>91</v>
      </c>
      <c r="B6" s="5"/>
      <c r="C6" s="5"/>
      <c r="D6" s="6"/>
      <c r="E6" s="5"/>
      <c r="F6" s="5"/>
      <c r="G6" s="5"/>
      <c r="H6" s="67"/>
      <c r="I6" s="67"/>
    </row>
    <row r="7" spans="1:13" ht="3.75" customHeight="1" thickBot="1">
      <c r="A7" s="13"/>
      <c r="B7" s="5"/>
      <c r="C7" s="5"/>
      <c r="D7" s="6"/>
      <c r="E7" s="5"/>
      <c r="F7" s="5"/>
      <c r="G7" s="5"/>
      <c r="H7" s="67"/>
      <c r="I7" s="67"/>
    </row>
    <row r="8" spans="1:13" ht="9.9499999999999993" customHeight="1" thickBot="1">
      <c r="A8" s="235" t="s">
        <v>0</v>
      </c>
      <c r="B8" s="237" t="s">
        <v>1</v>
      </c>
      <c r="C8" s="238"/>
      <c r="D8" s="241" t="s">
        <v>2</v>
      </c>
      <c r="E8" s="242"/>
      <c r="F8" s="237" t="s">
        <v>71</v>
      </c>
      <c r="G8" s="238"/>
      <c r="H8" s="208" t="s">
        <v>115</v>
      </c>
      <c r="I8" s="209"/>
      <c r="J8" s="201" t="s">
        <v>114</v>
      </c>
      <c r="K8" s="202"/>
    </row>
    <row r="9" spans="1:13" ht="9.9499999999999993" customHeight="1" thickBot="1">
      <c r="A9" s="236"/>
      <c r="B9" s="239"/>
      <c r="C9" s="240"/>
      <c r="D9" s="243" t="s">
        <v>3</v>
      </c>
      <c r="E9" s="244"/>
      <c r="F9" s="239"/>
      <c r="G9" s="240"/>
      <c r="H9" s="1" t="s">
        <v>70</v>
      </c>
      <c r="I9" s="1" t="s">
        <v>71</v>
      </c>
      <c r="J9" s="83" t="s">
        <v>70</v>
      </c>
      <c r="K9" s="107" t="s">
        <v>71</v>
      </c>
    </row>
    <row r="10" spans="1:13" s="11" customFormat="1" ht="9.75" customHeight="1" thickBot="1">
      <c r="A10" s="205" t="s">
        <v>92</v>
      </c>
      <c r="B10" s="206"/>
      <c r="C10" s="206"/>
      <c r="D10" s="206"/>
      <c r="E10" s="206"/>
      <c r="F10" s="206"/>
      <c r="G10" s="207"/>
      <c r="H10" s="71"/>
      <c r="I10" s="71"/>
      <c r="J10" s="41">
        <f>J11+J12+J13+J14+J15+J16+J17+J18+J19+J20+J21</f>
        <v>0</v>
      </c>
      <c r="K10" s="35">
        <f>K11+K12+K13+K14+K15+K16+K17+K18+K19+K20+K21</f>
        <v>0</v>
      </c>
      <c r="M10" s="55"/>
    </row>
    <row r="11" spans="1:13" ht="9.75" customHeight="1">
      <c r="A11" s="14">
        <v>11</v>
      </c>
      <c r="B11" s="196" t="s">
        <v>73</v>
      </c>
      <c r="C11" s="197"/>
      <c r="D11" s="203">
        <v>80</v>
      </c>
      <c r="E11" s="204"/>
      <c r="F11" s="159">
        <v>40</v>
      </c>
      <c r="G11" s="160"/>
      <c r="H11" s="69"/>
      <c r="I11" s="69"/>
      <c r="J11" s="86">
        <f>D11*H11</f>
        <v>0</v>
      </c>
      <c r="K11" s="97">
        <f>F11*I11</f>
        <v>0</v>
      </c>
    </row>
    <row r="12" spans="1:13" ht="9.75" customHeight="1">
      <c r="A12" s="15">
        <v>12</v>
      </c>
      <c r="B12" s="194" t="s">
        <v>75</v>
      </c>
      <c r="C12" s="195"/>
      <c r="D12" s="154">
        <v>80</v>
      </c>
      <c r="E12" s="155"/>
      <c r="F12" s="166">
        <v>40</v>
      </c>
      <c r="G12" s="167"/>
      <c r="H12" s="69"/>
      <c r="I12" s="69"/>
      <c r="J12" s="87">
        <f t="shared" ref="J12:J20" si="0">D12*H12</f>
        <v>0</v>
      </c>
      <c r="K12" s="90">
        <f t="shared" ref="K12:K20" si="1">F12*I12</f>
        <v>0</v>
      </c>
    </row>
    <row r="13" spans="1:13" ht="9.75" customHeight="1">
      <c r="A13" s="14">
        <v>13</v>
      </c>
      <c r="B13" s="194" t="s">
        <v>21</v>
      </c>
      <c r="C13" s="195"/>
      <c r="D13" s="203">
        <v>80</v>
      </c>
      <c r="E13" s="204"/>
      <c r="F13" s="156">
        <v>40</v>
      </c>
      <c r="G13" s="157"/>
      <c r="H13" s="69"/>
      <c r="I13" s="68"/>
      <c r="J13" s="87">
        <f t="shared" si="0"/>
        <v>0</v>
      </c>
      <c r="K13" s="90">
        <f t="shared" si="1"/>
        <v>0</v>
      </c>
    </row>
    <row r="14" spans="1:13" ht="9.75" customHeight="1">
      <c r="A14" s="15">
        <v>14</v>
      </c>
      <c r="B14" s="194" t="s">
        <v>22</v>
      </c>
      <c r="C14" s="195"/>
      <c r="D14" s="154">
        <v>80</v>
      </c>
      <c r="E14" s="155"/>
      <c r="F14" s="166">
        <v>40</v>
      </c>
      <c r="G14" s="167"/>
      <c r="H14" s="69"/>
      <c r="I14" s="69"/>
      <c r="J14" s="87">
        <f t="shared" si="0"/>
        <v>0</v>
      </c>
      <c r="K14" s="90">
        <f t="shared" si="1"/>
        <v>0</v>
      </c>
    </row>
    <row r="15" spans="1:13" ht="9.75" customHeight="1">
      <c r="A15" s="14">
        <v>15</v>
      </c>
      <c r="B15" s="194" t="s">
        <v>74</v>
      </c>
      <c r="C15" s="195"/>
      <c r="D15" s="203">
        <v>80</v>
      </c>
      <c r="E15" s="204"/>
      <c r="F15" s="156">
        <v>40</v>
      </c>
      <c r="G15" s="157"/>
      <c r="H15" s="69"/>
      <c r="I15" s="68"/>
      <c r="J15" s="87">
        <f t="shared" si="0"/>
        <v>0</v>
      </c>
      <c r="K15" s="90">
        <f t="shared" si="1"/>
        <v>0</v>
      </c>
    </row>
    <row r="16" spans="1:13" ht="9.75" customHeight="1">
      <c r="A16" s="15">
        <v>16</v>
      </c>
      <c r="B16" s="194" t="s">
        <v>76</v>
      </c>
      <c r="C16" s="195"/>
      <c r="D16" s="154">
        <v>80</v>
      </c>
      <c r="E16" s="155"/>
      <c r="F16" s="166">
        <v>40</v>
      </c>
      <c r="G16" s="167"/>
      <c r="H16" s="69"/>
      <c r="I16" s="69"/>
      <c r="J16" s="87">
        <f t="shared" ref="J16:J17" si="2">D16*H16</f>
        <v>0</v>
      </c>
      <c r="K16" s="90">
        <f t="shared" ref="K16:K17" si="3">F16*I16</f>
        <v>0</v>
      </c>
    </row>
    <row r="17" spans="1:13" ht="9.75" customHeight="1">
      <c r="A17" s="14">
        <v>17</v>
      </c>
      <c r="B17" s="194" t="s">
        <v>77</v>
      </c>
      <c r="C17" s="195"/>
      <c r="D17" s="203">
        <v>80</v>
      </c>
      <c r="E17" s="204"/>
      <c r="F17" s="156">
        <v>40</v>
      </c>
      <c r="G17" s="157"/>
      <c r="H17" s="69"/>
      <c r="I17" s="68"/>
      <c r="J17" s="87">
        <f t="shared" si="2"/>
        <v>0</v>
      </c>
      <c r="K17" s="90">
        <f t="shared" si="3"/>
        <v>0</v>
      </c>
    </row>
    <row r="18" spans="1:13" ht="9.75" customHeight="1">
      <c r="A18" s="15">
        <v>18</v>
      </c>
      <c r="B18" s="194" t="s">
        <v>78</v>
      </c>
      <c r="C18" s="195"/>
      <c r="D18" s="154">
        <v>80</v>
      </c>
      <c r="E18" s="155"/>
      <c r="F18" s="166">
        <v>40</v>
      </c>
      <c r="G18" s="167"/>
      <c r="H18" s="69"/>
      <c r="I18" s="69"/>
      <c r="J18" s="87">
        <f t="shared" ref="J18" si="4">D18*H18</f>
        <v>0</v>
      </c>
      <c r="K18" s="90">
        <f t="shared" ref="K18" si="5">F18*I18</f>
        <v>0</v>
      </c>
    </row>
    <row r="19" spans="1:13" ht="9.75" customHeight="1">
      <c r="A19" s="14">
        <v>19</v>
      </c>
      <c r="B19" s="194" t="s">
        <v>79</v>
      </c>
      <c r="C19" s="195"/>
      <c r="D19" s="203">
        <v>80</v>
      </c>
      <c r="E19" s="204"/>
      <c r="F19" s="156">
        <v>40</v>
      </c>
      <c r="G19" s="157"/>
      <c r="H19" s="69"/>
      <c r="I19" s="68"/>
      <c r="J19" s="88">
        <f t="shared" si="0"/>
        <v>0</v>
      </c>
      <c r="K19" s="108">
        <f t="shared" si="1"/>
        <v>0</v>
      </c>
    </row>
    <row r="20" spans="1:13" ht="9.75" customHeight="1">
      <c r="A20" s="15">
        <v>18</v>
      </c>
      <c r="B20" s="194" t="s">
        <v>156</v>
      </c>
      <c r="C20" s="195"/>
      <c r="D20" s="154">
        <v>80</v>
      </c>
      <c r="E20" s="155"/>
      <c r="F20" s="166">
        <v>40</v>
      </c>
      <c r="G20" s="167"/>
      <c r="H20" s="69"/>
      <c r="I20" s="69"/>
      <c r="J20" s="87">
        <f t="shared" si="0"/>
        <v>0</v>
      </c>
      <c r="K20" s="90">
        <f t="shared" si="1"/>
        <v>0</v>
      </c>
    </row>
    <row r="21" spans="1:13" ht="9.75" customHeight="1" thickBot="1">
      <c r="A21" s="14">
        <v>19</v>
      </c>
      <c r="B21" s="194" t="s">
        <v>157</v>
      </c>
      <c r="C21" s="195"/>
      <c r="D21" s="203">
        <v>80</v>
      </c>
      <c r="E21" s="204"/>
      <c r="F21" s="156">
        <v>40</v>
      </c>
      <c r="G21" s="157"/>
      <c r="H21" s="69"/>
      <c r="I21" s="70"/>
      <c r="J21" s="88">
        <f t="shared" ref="J21" si="6">D21*H21</f>
        <v>0</v>
      </c>
      <c r="K21" s="108">
        <f t="shared" ref="K21" si="7">F21*I21</f>
        <v>0</v>
      </c>
    </row>
    <row r="22" spans="1:13" s="11" customFormat="1" ht="9.75" customHeight="1" thickBot="1">
      <c r="A22" s="205" t="s">
        <v>80</v>
      </c>
      <c r="B22" s="206"/>
      <c r="C22" s="206"/>
      <c r="D22" s="206"/>
      <c r="E22" s="206"/>
      <c r="F22" s="206"/>
      <c r="G22" s="207"/>
      <c r="H22" s="64"/>
      <c r="I22" s="10"/>
      <c r="J22" s="36">
        <f>J23+J24+J25+J26+J27+J28+J29</f>
        <v>0</v>
      </c>
      <c r="K22" s="35">
        <f>K23+K24+K25+K26+K27+K28+K29</f>
        <v>0</v>
      </c>
      <c r="M22" s="55"/>
    </row>
    <row r="23" spans="1:13" ht="9.75" customHeight="1">
      <c r="A23" s="14">
        <v>26</v>
      </c>
      <c r="B23" s="196" t="s">
        <v>81</v>
      </c>
      <c r="C23" s="197"/>
      <c r="D23" s="203">
        <v>60</v>
      </c>
      <c r="E23" s="204"/>
      <c r="F23" s="159">
        <v>35</v>
      </c>
      <c r="G23" s="160"/>
      <c r="H23" s="72"/>
      <c r="I23" s="69"/>
      <c r="J23" s="86">
        <f>D23*H23</f>
        <v>0</v>
      </c>
      <c r="K23" s="97">
        <f>F23*I23</f>
        <v>0</v>
      </c>
    </row>
    <row r="24" spans="1:13" ht="9.75" customHeight="1">
      <c r="A24" s="15">
        <v>27</v>
      </c>
      <c r="B24" s="194" t="s">
        <v>37</v>
      </c>
      <c r="C24" s="195"/>
      <c r="D24" s="154">
        <v>60</v>
      </c>
      <c r="E24" s="155"/>
      <c r="F24" s="166">
        <v>35</v>
      </c>
      <c r="G24" s="167"/>
      <c r="H24" s="73"/>
      <c r="I24" s="68"/>
      <c r="J24" s="87">
        <f t="shared" ref="J24:J29" si="8">D24*H24</f>
        <v>0</v>
      </c>
      <c r="K24" s="90">
        <f t="shared" ref="K24:K29" si="9">F24*I24</f>
        <v>0</v>
      </c>
    </row>
    <row r="25" spans="1:13" ht="9.75" customHeight="1">
      <c r="A25" s="14">
        <v>28</v>
      </c>
      <c r="B25" s="194" t="s">
        <v>82</v>
      </c>
      <c r="C25" s="195"/>
      <c r="D25" s="154">
        <v>60</v>
      </c>
      <c r="E25" s="155"/>
      <c r="F25" s="166">
        <v>35</v>
      </c>
      <c r="G25" s="167"/>
      <c r="H25" s="73"/>
      <c r="I25" s="68"/>
      <c r="J25" s="87">
        <f t="shared" si="8"/>
        <v>0</v>
      </c>
      <c r="K25" s="90">
        <f t="shared" si="9"/>
        <v>0</v>
      </c>
    </row>
    <row r="26" spans="1:13" ht="9.75" customHeight="1">
      <c r="A26" s="15">
        <v>29</v>
      </c>
      <c r="B26" s="194" t="s">
        <v>83</v>
      </c>
      <c r="C26" s="195"/>
      <c r="D26" s="203">
        <v>60</v>
      </c>
      <c r="E26" s="204"/>
      <c r="F26" s="156">
        <v>35</v>
      </c>
      <c r="G26" s="157"/>
      <c r="H26" s="73"/>
      <c r="I26" s="68"/>
      <c r="J26" s="87">
        <f t="shared" si="8"/>
        <v>0</v>
      </c>
      <c r="K26" s="90">
        <f t="shared" si="9"/>
        <v>0</v>
      </c>
    </row>
    <row r="27" spans="1:13" ht="9.75" customHeight="1">
      <c r="A27" s="14">
        <v>30</v>
      </c>
      <c r="B27" s="194" t="s">
        <v>84</v>
      </c>
      <c r="C27" s="195"/>
      <c r="D27" s="154">
        <v>60</v>
      </c>
      <c r="E27" s="155"/>
      <c r="F27" s="166">
        <v>35</v>
      </c>
      <c r="G27" s="167"/>
      <c r="H27" s="73"/>
      <c r="I27" s="68"/>
      <c r="J27" s="87">
        <f t="shared" si="8"/>
        <v>0</v>
      </c>
      <c r="K27" s="90">
        <f t="shared" si="9"/>
        <v>0</v>
      </c>
    </row>
    <row r="28" spans="1:13" ht="9.75" customHeight="1">
      <c r="A28" s="15">
        <v>31</v>
      </c>
      <c r="B28" s="194" t="s">
        <v>85</v>
      </c>
      <c r="C28" s="195"/>
      <c r="D28" s="154">
        <v>60</v>
      </c>
      <c r="E28" s="155"/>
      <c r="F28" s="166">
        <v>35</v>
      </c>
      <c r="G28" s="167"/>
      <c r="H28" s="73"/>
      <c r="I28" s="68"/>
      <c r="J28" s="87">
        <f t="shared" si="8"/>
        <v>0</v>
      </c>
      <c r="K28" s="90">
        <f t="shared" si="9"/>
        <v>0</v>
      </c>
    </row>
    <row r="29" spans="1:13" ht="9.75" customHeight="1" thickBot="1">
      <c r="A29" s="14">
        <v>32</v>
      </c>
      <c r="B29" s="194" t="s">
        <v>86</v>
      </c>
      <c r="C29" s="195"/>
      <c r="D29" s="203">
        <v>60</v>
      </c>
      <c r="E29" s="204"/>
      <c r="F29" s="156">
        <v>35</v>
      </c>
      <c r="G29" s="157"/>
      <c r="H29" s="73"/>
      <c r="I29" s="68"/>
      <c r="J29" s="87">
        <f t="shared" si="8"/>
        <v>0</v>
      </c>
      <c r="K29" s="90">
        <f t="shared" si="9"/>
        <v>0</v>
      </c>
    </row>
    <row r="30" spans="1:13" s="11" customFormat="1" ht="9.75" customHeight="1" thickBot="1">
      <c r="A30" s="144" t="s">
        <v>124</v>
      </c>
      <c r="B30" s="145"/>
      <c r="C30" s="145"/>
      <c r="D30" s="145"/>
      <c r="E30" s="145"/>
      <c r="F30" s="145"/>
      <c r="G30" s="145"/>
      <c r="H30" s="145"/>
      <c r="I30" s="146"/>
      <c r="J30" s="113">
        <f>J31+J32+J33+J34+J35+J36+J37+J38+J39+J40+J41</f>
        <v>0</v>
      </c>
      <c r="K30" s="114">
        <f>K31+K32+K33+K34+K35+K36+K37+K38+K39+K40+K41</f>
        <v>0</v>
      </c>
      <c r="M30" s="55"/>
    </row>
    <row r="31" spans="1:13" ht="9.75" customHeight="1">
      <c r="A31" s="14">
        <v>35</v>
      </c>
      <c r="B31" s="196" t="s">
        <v>21</v>
      </c>
      <c r="C31" s="197"/>
      <c r="D31" s="203">
        <v>90</v>
      </c>
      <c r="E31" s="204"/>
      <c r="F31" s="159">
        <v>45</v>
      </c>
      <c r="G31" s="160"/>
      <c r="H31" s="69"/>
      <c r="I31" s="69"/>
      <c r="J31" s="86">
        <f>D31*H31</f>
        <v>0</v>
      </c>
      <c r="K31" s="97">
        <f>F31*I31</f>
        <v>0</v>
      </c>
    </row>
    <row r="32" spans="1:13" ht="9.75" customHeight="1">
      <c r="A32" s="15">
        <v>36</v>
      </c>
      <c r="B32" s="194" t="s">
        <v>22</v>
      </c>
      <c r="C32" s="195"/>
      <c r="D32" s="154">
        <v>90</v>
      </c>
      <c r="E32" s="155"/>
      <c r="F32" s="166">
        <v>45</v>
      </c>
      <c r="G32" s="167"/>
      <c r="H32" s="68"/>
      <c r="I32" s="68"/>
      <c r="J32" s="87">
        <f t="shared" ref="J32:J39" si="10">D32*H32</f>
        <v>0</v>
      </c>
      <c r="K32" s="90">
        <f t="shared" ref="K32:K39" si="11">F32*I32</f>
        <v>0</v>
      </c>
    </row>
    <row r="33" spans="1:11" ht="9.75" customHeight="1">
      <c r="A33" s="14">
        <v>37</v>
      </c>
      <c r="B33" s="194" t="s">
        <v>73</v>
      </c>
      <c r="C33" s="195"/>
      <c r="D33" s="154">
        <v>90</v>
      </c>
      <c r="E33" s="155"/>
      <c r="F33" s="166">
        <v>45</v>
      </c>
      <c r="G33" s="167"/>
      <c r="H33" s="69"/>
      <c r="I33" s="69"/>
      <c r="J33" s="87">
        <f t="shared" si="10"/>
        <v>0</v>
      </c>
      <c r="K33" s="90">
        <f t="shared" si="11"/>
        <v>0</v>
      </c>
    </row>
    <row r="34" spans="1:11" ht="9.75" customHeight="1">
      <c r="A34" s="15">
        <v>38</v>
      </c>
      <c r="B34" s="194" t="s">
        <v>74</v>
      </c>
      <c r="C34" s="195"/>
      <c r="D34" s="154">
        <v>90</v>
      </c>
      <c r="E34" s="155"/>
      <c r="F34" s="166">
        <v>45</v>
      </c>
      <c r="G34" s="167"/>
      <c r="H34" s="68"/>
      <c r="I34" s="68"/>
      <c r="J34" s="87">
        <f t="shared" si="10"/>
        <v>0</v>
      </c>
      <c r="K34" s="90">
        <f t="shared" si="11"/>
        <v>0</v>
      </c>
    </row>
    <row r="35" spans="1:11" ht="9.75" customHeight="1">
      <c r="A35" s="14">
        <v>39</v>
      </c>
      <c r="B35" s="194" t="s">
        <v>75</v>
      </c>
      <c r="C35" s="195"/>
      <c r="D35" s="154">
        <v>90</v>
      </c>
      <c r="E35" s="155"/>
      <c r="F35" s="166">
        <v>45</v>
      </c>
      <c r="G35" s="167"/>
      <c r="H35" s="69"/>
      <c r="I35" s="69"/>
      <c r="J35" s="87">
        <f t="shared" si="10"/>
        <v>0</v>
      </c>
      <c r="K35" s="90">
        <f t="shared" si="11"/>
        <v>0</v>
      </c>
    </row>
    <row r="36" spans="1:11" ht="9.75" customHeight="1">
      <c r="A36" s="15">
        <v>40</v>
      </c>
      <c r="B36" s="194" t="s">
        <v>76</v>
      </c>
      <c r="C36" s="195"/>
      <c r="D36" s="154">
        <v>90</v>
      </c>
      <c r="E36" s="155"/>
      <c r="F36" s="166">
        <v>45</v>
      </c>
      <c r="G36" s="167"/>
      <c r="H36" s="68"/>
      <c r="I36" s="68"/>
      <c r="J36" s="87">
        <f t="shared" si="10"/>
        <v>0</v>
      </c>
      <c r="K36" s="90">
        <f t="shared" si="11"/>
        <v>0</v>
      </c>
    </row>
    <row r="37" spans="1:11" ht="9.75" customHeight="1">
      <c r="A37" s="14">
        <v>41</v>
      </c>
      <c r="B37" s="194" t="s">
        <v>77</v>
      </c>
      <c r="C37" s="195"/>
      <c r="D37" s="154">
        <v>90</v>
      </c>
      <c r="E37" s="155"/>
      <c r="F37" s="166">
        <v>45</v>
      </c>
      <c r="G37" s="167"/>
      <c r="H37" s="69"/>
      <c r="I37" s="69"/>
      <c r="J37" s="87">
        <f t="shared" si="10"/>
        <v>0</v>
      </c>
      <c r="K37" s="90">
        <f t="shared" si="11"/>
        <v>0</v>
      </c>
    </row>
    <row r="38" spans="1:11" ht="9.75" customHeight="1">
      <c r="A38" s="15">
        <v>42</v>
      </c>
      <c r="B38" s="194" t="s">
        <v>78</v>
      </c>
      <c r="C38" s="195"/>
      <c r="D38" s="154">
        <v>90</v>
      </c>
      <c r="E38" s="155"/>
      <c r="F38" s="166">
        <v>45</v>
      </c>
      <c r="G38" s="167"/>
      <c r="H38" s="68"/>
      <c r="I38" s="68"/>
      <c r="J38" s="87">
        <f t="shared" si="10"/>
        <v>0</v>
      </c>
      <c r="K38" s="90">
        <f t="shared" si="11"/>
        <v>0</v>
      </c>
    </row>
    <row r="39" spans="1:11" ht="9.75" customHeight="1">
      <c r="A39" s="16">
        <v>43</v>
      </c>
      <c r="B39" s="249" t="s">
        <v>79</v>
      </c>
      <c r="C39" s="250"/>
      <c r="D39" s="163">
        <v>90</v>
      </c>
      <c r="E39" s="232"/>
      <c r="F39" s="233">
        <v>45</v>
      </c>
      <c r="G39" s="234"/>
      <c r="H39" s="80"/>
      <c r="I39" s="80"/>
      <c r="J39" s="88">
        <f t="shared" si="10"/>
        <v>0</v>
      </c>
      <c r="K39" s="108">
        <f t="shared" si="11"/>
        <v>0</v>
      </c>
    </row>
    <row r="40" spans="1:11" ht="9.75" customHeight="1">
      <c r="A40" s="15">
        <v>40</v>
      </c>
      <c r="B40" s="194" t="s">
        <v>167</v>
      </c>
      <c r="C40" s="195"/>
      <c r="D40" s="154">
        <v>90</v>
      </c>
      <c r="E40" s="155"/>
      <c r="F40" s="166">
        <v>45</v>
      </c>
      <c r="G40" s="167"/>
      <c r="H40" s="68"/>
      <c r="I40" s="68"/>
      <c r="J40" s="87">
        <f t="shared" ref="J40:J41" si="12">D40*H40</f>
        <v>0</v>
      </c>
      <c r="K40" s="90">
        <f t="shared" ref="K40:K41" si="13">F40*I40</f>
        <v>0</v>
      </c>
    </row>
    <row r="41" spans="1:11" ht="9.75" customHeight="1" thickBot="1">
      <c r="A41" s="14">
        <v>41</v>
      </c>
      <c r="B41" s="194" t="s">
        <v>168</v>
      </c>
      <c r="C41" s="195"/>
      <c r="D41" s="154">
        <v>90</v>
      </c>
      <c r="E41" s="155"/>
      <c r="F41" s="166">
        <v>45</v>
      </c>
      <c r="G41" s="167"/>
      <c r="H41" s="69"/>
      <c r="I41" s="69"/>
      <c r="J41" s="87">
        <f t="shared" si="12"/>
        <v>0</v>
      </c>
      <c r="K41" s="90">
        <f t="shared" si="13"/>
        <v>0</v>
      </c>
    </row>
    <row r="42" spans="1:11" ht="9.75" customHeight="1" thickBot="1">
      <c r="A42" s="168" t="s">
        <v>125</v>
      </c>
      <c r="B42" s="169"/>
      <c r="C42" s="169"/>
      <c r="D42" s="169"/>
      <c r="E42" s="169"/>
      <c r="F42" s="169"/>
      <c r="G42" s="169"/>
      <c r="H42" s="169"/>
      <c r="I42" s="169"/>
      <c r="J42" s="115">
        <f>J43+J44+J45+J46+J47+J48+J49+J50+J51+J52</f>
        <v>0</v>
      </c>
      <c r="K42" s="116">
        <f>K43+K44+K45+K46+K47+K48+K49+K50+K51+K52</f>
        <v>0</v>
      </c>
    </row>
    <row r="43" spans="1:11" ht="9.75" customHeight="1">
      <c r="A43" s="14">
        <v>44</v>
      </c>
      <c r="B43" s="245" t="s">
        <v>11</v>
      </c>
      <c r="C43" s="246"/>
      <c r="D43" s="247">
        <v>110</v>
      </c>
      <c r="E43" s="248"/>
      <c r="F43" s="251">
        <v>55</v>
      </c>
      <c r="G43" s="252"/>
      <c r="H43" s="69"/>
      <c r="I43" s="69"/>
      <c r="J43" s="86">
        <f t="shared" ref="J43:J52" si="14">D43*H43</f>
        <v>0</v>
      </c>
      <c r="K43" s="97">
        <f t="shared" ref="K43:K52" si="15">F43*I43</f>
        <v>0</v>
      </c>
    </row>
    <row r="44" spans="1:11" ht="9.75" customHeight="1">
      <c r="A44" s="15">
        <v>45</v>
      </c>
      <c r="B44" s="253" t="s">
        <v>126</v>
      </c>
      <c r="C44" s="254"/>
      <c r="D44" s="255">
        <v>110</v>
      </c>
      <c r="E44" s="256"/>
      <c r="F44" s="257">
        <v>55</v>
      </c>
      <c r="G44" s="258"/>
      <c r="H44" s="68"/>
      <c r="I44" s="68"/>
      <c r="J44" s="86">
        <f t="shared" si="14"/>
        <v>0</v>
      </c>
      <c r="K44" s="97">
        <f t="shared" si="15"/>
        <v>0</v>
      </c>
    </row>
    <row r="45" spans="1:11" ht="9.75" customHeight="1">
      <c r="A45" s="14">
        <v>46</v>
      </c>
      <c r="B45" s="253" t="s">
        <v>127</v>
      </c>
      <c r="C45" s="254"/>
      <c r="D45" s="255">
        <v>110</v>
      </c>
      <c r="E45" s="256"/>
      <c r="F45" s="257">
        <v>55</v>
      </c>
      <c r="G45" s="258"/>
      <c r="H45" s="69"/>
      <c r="I45" s="69"/>
      <c r="J45" s="86">
        <f t="shared" si="14"/>
        <v>0</v>
      </c>
      <c r="K45" s="97">
        <f t="shared" si="15"/>
        <v>0</v>
      </c>
    </row>
    <row r="46" spans="1:11" ht="9.75" customHeight="1">
      <c r="A46" s="15">
        <v>47</v>
      </c>
      <c r="B46" s="253" t="s">
        <v>123</v>
      </c>
      <c r="C46" s="254"/>
      <c r="D46" s="255">
        <v>110</v>
      </c>
      <c r="E46" s="256"/>
      <c r="F46" s="257">
        <v>55</v>
      </c>
      <c r="G46" s="258"/>
      <c r="H46" s="68"/>
      <c r="I46" s="68"/>
      <c r="J46" s="86">
        <f t="shared" si="14"/>
        <v>0</v>
      </c>
      <c r="K46" s="97">
        <f t="shared" si="15"/>
        <v>0</v>
      </c>
    </row>
    <row r="47" spans="1:11" ht="9.75" customHeight="1">
      <c r="A47" s="14">
        <v>48</v>
      </c>
      <c r="B47" s="170" t="s">
        <v>128</v>
      </c>
      <c r="C47" s="171"/>
      <c r="D47" s="265">
        <v>110</v>
      </c>
      <c r="E47" s="266"/>
      <c r="F47" s="265">
        <v>55</v>
      </c>
      <c r="G47" s="266"/>
      <c r="H47" s="69"/>
      <c r="I47" s="69"/>
      <c r="J47" s="86">
        <f t="shared" si="14"/>
        <v>0</v>
      </c>
      <c r="K47" s="97">
        <f t="shared" si="15"/>
        <v>0</v>
      </c>
    </row>
    <row r="48" spans="1:11" ht="9.75" customHeight="1">
      <c r="A48" s="14">
        <v>49</v>
      </c>
      <c r="B48" s="172" t="s">
        <v>129</v>
      </c>
      <c r="C48" s="173"/>
      <c r="D48" s="265">
        <v>110</v>
      </c>
      <c r="E48" s="266"/>
      <c r="F48" s="265">
        <v>55</v>
      </c>
      <c r="G48" s="266"/>
      <c r="H48" s="69"/>
      <c r="I48" s="69"/>
      <c r="J48" s="86">
        <f t="shared" si="14"/>
        <v>0</v>
      </c>
      <c r="K48" s="97">
        <f t="shared" si="15"/>
        <v>0</v>
      </c>
    </row>
    <row r="49" spans="1:14" ht="9.75" customHeight="1">
      <c r="A49" s="14">
        <v>50</v>
      </c>
      <c r="B49" s="172" t="s">
        <v>90</v>
      </c>
      <c r="C49" s="173"/>
      <c r="D49" s="265">
        <v>110</v>
      </c>
      <c r="E49" s="266"/>
      <c r="F49" s="265">
        <v>55</v>
      </c>
      <c r="G49" s="266"/>
      <c r="H49" s="69"/>
      <c r="I49" s="69"/>
      <c r="J49" s="86">
        <f t="shared" si="14"/>
        <v>0</v>
      </c>
      <c r="K49" s="97">
        <f t="shared" si="15"/>
        <v>0</v>
      </c>
    </row>
    <row r="50" spans="1:14" ht="9.75" customHeight="1">
      <c r="A50" s="14">
        <v>51</v>
      </c>
      <c r="B50" s="172" t="s">
        <v>19</v>
      </c>
      <c r="C50" s="173"/>
      <c r="D50" s="265">
        <v>110</v>
      </c>
      <c r="E50" s="266"/>
      <c r="F50" s="265">
        <v>55</v>
      </c>
      <c r="G50" s="266"/>
      <c r="H50" s="69"/>
      <c r="I50" s="69"/>
      <c r="J50" s="86">
        <f t="shared" si="14"/>
        <v>0</v>
      </c>
      <c r="K50" s="97">
        <f t="shared" si="15"/>
        <v>0</v>
      </c>
    </row>
    <row r="51" spans="1:14" ht="9.75" customHeight="1">
      <c r="A51" s="14">
        <v>52</v>
      </c>
      <c r="B51" s="172" t="s">
        <v>130</v>
      </c>
      <c r="C51" s="264"/>
      <c r="D51" s="265">
        <v>110</v>
      </c>
      <c r="E51" s="266"/>
      <c r="F51" s="265">
        <v>55</v>
      </c>
      <c r="G51" s="266"/>
      <c r="H51" s="69"/>
      <c r="I51" s="69"/>
      <c r="J51" s="86">
        <f t="shared" si="14"/>
        <v>0</v>
      </c>
      <c r="K51" s="97">
        <f t="shared" si="15"/>
        <v>0</v>
      </c>
    </row>
    <row r="52" spans="1:14" ht="9.75" customHeight="1" thickBot="1">
      <c r="A52" s="14">
        <v>53</v>
      </c>
      <c r="B52" s="253" t="s">
        <v>131</v>
      </c>
      <c r="C52" s="254"/>
      <c r="D52" s="259">
        <v>110</v>
      </c>
      <c r="E52" s="260"/>
      <c r="F52" s="261">
        <v>55</v>
      </c>
      <c r="G52" s="262"/>
      <c r="H52" s="69"/>
      <c r="I52" s="69"/>
      <c r="J52" s="86">
        <f t="shared" si="14"/>
        <v>0</v>
      </c>
      <c r="K52" s="97">
        <f t="shared" si="15"/>
        <v>0</v>
      </c>
    </row>
    <row r="53" spans="1:14" s="11" customFormat="1" ht="9.75" customHeight="1" thickBot="1">
      <c r="A53" s="205" t="s">
        <v>132</v>
      </c>
      <c r="B53" s="206"/>
      <c r="C53" s="206"/>
      <c r="D53" s="206"/>
      <c r="E53" s="206"/>
      <c r="F53" s="206"/>
      <c r="G53" s="207"/>
      <c r="H53" s="64"/>
      <c r="I53" s="10"/>
      <c r="J53" s="36">
        <f>J54+J55+J56+J57+J58+J59+J60+J61+J62</f>
        <v>0</v>
      </c>
      <c r="K53" s="35">
        <f>K54+K55+K56+K57+K58+K59+K60+K61+K62</f>
        <v>0</v>
      </c>
      <c r="M53" s="55"/>
    </row>
    <row r="54" spans="1:14" ht="9.75" customHeight="1">
      <c r="A54" s="14">
        <v>54</v>
      </c>
      <c r="B54" s="196" t="s">
        <v>16</v>
      </c>
      <c r="C54" s="197"/>
      <c r="D54" s="203">
        <v>150</v>
      </c>
      <c r="E54" s="204"/>
      <c r="F54" s="159">
        <v>90</v>
      </c>
      <c r="G54" s="160"/>
      <c r="H54" s="69"/>
      <c r="I54" s="69"/>
      <c r="J54" s="86">
        <f>D54*H54</f>
        <v>0</v>
      </c>
      <c r="K54" s="97">
        <f>F54*I54</f>
        <v>0</v>
      </c>
    </row>
    <row r="55" spans="1:14" ht="9.75" customHeight="1">
      <c r="A55" s="15">
        <v>55</v>
      </c>
      <c r="B55" s="194" t="s">
        <v>18</v>
      </c>
      <c r="C55" s="195"/>
      <c r="D55" s="154">
        <v>150</v>
      </c>
      <c r="E55" s="155"/>
      <c r="F55" s="166">
        <v>90</v>
      </c>
      <c r="G55" s="167"/>
      <c r="H55" s="68"/>
      <c r="I55" s="68"/>
      <c r="J55" s="87">
        <f t="shared" ref="J55:J62" si="16">D55*H55</f>
        <v>0</v>
      </c>
      <c r="K55" s="90">
        <f t="shared" ref="K55:K62" si="17">F55*I55</f>
        <v>0</v>
      </c>
    </row>
    <row r="56" spans="1:14" ht="9.75" customHeight="1">
      <c r="A56" s="14">
        <v>56</v>
      </c>
      <c r="B56" s="194" t="s">
        <v>17</v>
      </c>
      <c r="C56" s="195"/>
      <c r="D56" s="154">
        <v>150</v>
      </c>
      <c r="E56" s="155"/>
      <c r="F56" s="166">
        <v>90</v>
      </c>
      <c r="G56" s="167"/>
      <c r="H56" s="68"/>
      <c r="I56" s="68"/>
      <c r="J56" s="87">
        <f t="shared" si="16"/>
        <v>0</v>
      </c>
      <c r="K56" s="90">
        <f t="shared" si="17"/>
        <v>0</v>
      </c>
    </row>
    <row r="57" spans="1:14" ht="9.75" customHeight="1">
      <c r="A57" s="15">
        <v>57</v>
      </c>
      <c r="B57" s="194" t="s">
        <v>51</v>
      </c>
      <c r="C57" s="195"/>
      <c r="D57" s="154">
        <v>150</v>
      </c>
      <c r="E57" s="155"/>
      <c r="F57" s="166">
        <v>90</v>
      </c>
      <c r="G57" s="167"/>
      <c r="H57" s="68"/>
      <c r="I57" s="68"/>
      <c r="J57" s="87">
        <f t="shared" si="16"/>
        <v>0</v>
      </c>
      <c r="K57" s="90">
        <f t="shared" si="17"/>
        <v>0</v>
      </c>
    </row>
    <row r="58" spans="1:14" ht="9.75" customHeight="1">
      <c r="A58" s="14">
        <v>58</v>
      </c>
      <c r="B58" s="194" t="s">
        <v>121</v>
      </c>
      <c r="C58" s="195"/>
      <c r="D58" s="154">
        <v>150</v>
      </c>
      <c r="E58" s="155"/>
      <c r="F58" s="166">
        <v>90</v>
      </c>
      <c r="G58" s="167"/>
      <c r="H58" s="68"/>
      <c r="I58" s="68"/>
      <c r="J58" s="87">
        <f t="shared" si="16"/>
        <v>0</v>
      </c>
      <c r="K58" s="90">
        <f t="shared" si="17"/>
        <v>0</v>
      </c>
    </row>
    <row r="59" spans="1:14" ht="9.75" customHeight="1">
      <c r="A59" s="15">
        <v>59</v>
      </c>
      <c r="B59" s="194" t="s">
        <v>120</v>
      </c>
      <c r="C59" s="195"/>
      <c r="D59" s="154">
        <v>150</v>
      </c>
      <c r="E59" s="155"/>
      <c r="F59" s="166">
        <v>90</v>
      </c>
      <c r="G59" s="167"/>
      <c r="H59" s="68"/>
      <c r="I59" s="68"/>
      <c r="J59" s="87">
        <f t="shared" si="16"/>
        <v>0</v>
      </c>
      <c r="K59" s="90">
        <f t="shared" si="17"/>
        <v>0</v>
      </c>
    </row>
    <row r="60" spans="1:14" ht="9.75" customHeight="1">
      <c r="A60" s="14">
        <v>60</v>
      </c>
      <c r="B60" s="194" t="s">
        <v>122</v>
      </c>
      <c r="C60" s="195"/>
      <c r="D60" s="154">
        <v>150</v>
      </c>
      <c r="E60" s="155"/>
      <c r="F60" s="166">
        <v>90</v>
      </c>
      <c r="G60" s="167"/>
      <c r="H60" s="73"/>
      <c r="I60" s="68"/>
      <c r="J60" s="87">
        <f t="shared" si="16"/>
        <v>0</v>
      </c>
      <c r="K60" s="90">
        <f t="shared" si="17"/>
        <v>0</v>
      </c>
    </row>
    <row r="61" spans="1:14" ht="9.75" customHeight="1">
      <c r="A61" s="15">
        <v>61</v>
      </c>
      <c r="B61" s="194" t="s">
        <v>11</v>
      </c>
      <c r="C61" s="195"/>
      <c r="D61" s="154">
        <v>150</v>
      </c>
      <c r="E61" s="155"/>
      <c r="F61" s="166">
        <v>90</v>
      </c>
      <c r="G61" s="167"/>
      <c r="H61" s="73"/>
      <c r="I61" s="68"/>
      <c r="J61" s="87">
        <f t="shared" si="16"/>
        <v>0</v>
      </c>
      <c r="K61" s="90">
        <f t="shared" si="17"/>
        <v>0</v>
      </c>
    </row>
    <row r="62" spans="1:14" ht="9.75" customHeight="1" thickBot="1">
      <c r="A62" s="14">
        <v>62</v>
      </c>
      <c r="B62" s="194" t="s">
        <v>123</v>
      </c>
      <c r="C62" s="195"/>
      <c r="D62" s="163">
        <v>150</v>
      </c>
      <c r="E62" s="232"/>
      <c r="F62" s="152">
        <v>90</v>
      </c>
      <c r="G62" s="153"/>
      <c r="H62" s="74"/>
      <c r="I62" s="70"/>
      <c r="J62" s="88">
        <f t="shared" si="16"/>
        <v>0</v>
      </c>
      <c r="K62" s="108">
        <f t="shared" si="17"/>
        <v>0</v>
      </c>
    </row>
    <row r="63" spans="1:14" s="11" customFormat="1" ht="9.75" customHeight="1" thickBot="1">
      <c r="A63" s="144" t="s">
        <v>117</v>
      </c>
      <c r="B63" s="145"/>
      <c r="C63" s="145"/>
      <c r="D63" s="145"/>
      <c r="E63" s="145"/>
      <c r="F63" s="145"/>
      <c r="G63" s="146"/>
      <c r="H63" s="79"/>
      <c r="I63" s="10"/>
      <c r="J63" s="35">
        <f>J75+J74+J73+J72+J71+J70+J69+J68+J67+J66+J65+J64</f>
        <v>0</v>
      </c>
      <c r="K63" s="37">
        <f>K64+K65+K66+K67+K68+K69+K70+K71+K72+K73+K74+K75</f>
        <v>0</v>
      </c>
      <c r="M63" s="56"/>
      <c r="N63" s="43"/>
    </row>
    <row r="64" spans="1:14" s="9" customFormat="1" ht="9.75" customHeight="1">
      <c r="A64" s="81">
        <v>63</v>
      </c>
      <c r="B64" s="178" t="s">
        <v>17</v>
      </c>
      <c r="C64" s="179"/>
      <c r="D64" s="180">
        <v>150</v>
      </c>
      <c r="E64" s="181"/>
      <c r="F64" s="180">
        <v>80</v>
      </c>
      <c r="G64" s="181"/>
      <c r="H64" s="75"/>
      <c r="I64" s="75"/>
      <c r="J64" s="89">
        <f>D64*H64</f>
        <v>0</v>
      </c>
      <c r="K64" s="109">
        <f t="shared" ref="K64:K65" si="18">F64*I64</f>
        <v>0</v>
      </c>
      <c r="M64" s="44"/>
      <c r="N64" s="45"/>
    </row>
    <row r="65" spans="1:14" s="9" customFormat="1" ht="9.75" customHeight="1">
      <c r="A65" s="82">
        <v>64</v>
      </c>
      <c r="B65" s="174" t="s">
        <v>18</v>
      </c>
      <c r="C65" s="175"/>
      <c r="D65" s="176">
        <v>150</v>
      </c>
      <c r="E65" s="177"/>
      <c r="F65" s="176">
        <v>80</v>
      </c>
      <c r="G65" s="177"/>
      <c r="H65" s="76"/>
      <c r="I65" s="76"/>
      <c r="J65" s="89">
        <f>D65*H65</f>
        <v>0</v>
      </c>
      <c r="K65" s="109">
        <f t="shared" si="18"/>
        <v>0</v>
      </c>
      <c r="M65" s="44"/>
      <c r="N65" s="44"/>
    </row>
    <row r="66" spans="1:14" s="9" customFormat="1" ht="9.75" customHeight="1">
      <c r="A66" s="81">
        <v>65</v>
      </c>
      <c r="B66" s="126" t="s">
        <v>10</v>
      </c>
      <c r="C66" s="127"/>
      <c r="D66" s="124">
        <v>150</v>
      </c>
      <c r="E66" s="125"/>
      <c r="F66" s="124">
        <v>80</v>
      </c>
      <c r="G66" s="125"/>
      <c r="H66" s="75"/>
      <c r="I66" s="75"/>
      <c r="J66" s="89">
        <f>D66*H66</f>
        <v>0</v>
      </c>
      <c r="K66" s="109">
        <f>F66*I66</f>
        <v>0</v>
      </c>
      <c r="M66" s="44"/>
      <c r="N66" s="45"/>
    </row>
    <row r="67" spans="1:14" s="9" customFormat="1" ht="9.75" customHeight="1">
      <c r="A67" s="81">
        <v>66</v>
      </c>
      <c r="B67" s="126" t="s">
        <v>9</v>
      </c>
      <c r="C67" s="127"/>
      <c r="D67" s="124">
        <v>150</v>
      </c>
      <c r="E67" s="125"/>
      <c r="F67" s="124">
        <v>80</v>
      </c>
      <c r="G67" s="125"/>
      <c r="H67" s="76"/>
      <c r="I67" s="76"/>
      <c r="J67" s="89">
        <f t="shared" ref="J67:J69" si="19">D67*H67</f>
        <v>0</v>
      </c>
      <c r="K67" s="109">
        <f t="shared" ref="K67:K69" si="20">F67*I67</f>
        <v>0</v>
      </c>
      <c r="M67" s="44"/>
      <c r="N67" s="45"/>
    </row>
    <row r="68" spans="1:14" s="9" customFormat="1" ht="9.75" customHeight="1">
      <c r="A68" s="82">
        <v>67</v>
      </c>
      <c r="B68" s="174" t="s">
        <v>111</v>
      </c>
      <c r="C68" s="175"/>
      <c r="D68" s="176">
        <v>150</v>
      </c>
      <c r="E68" s="177"/>
      <c r="F68" s="176">
        <v>80</v>
      </c>
      <c r="G68" s="177"/>
      <c r="H68" s="75"/>
      <c r="I68" s="75"/>
      <c r="J68" s="89">
        <f t="shared" si="19"/>
        <v>0</v>
      </c>
      <c r="K68" s="109">
        <f t="shared" si="20"/>
        <v>0</v>
      </c>
      <c r="M68" s="44"/>
      <c r="N68" s="45"/>
    </row>
    <row r="69" spans="1:14" s="9" customFormat="1" ht="9.75" customHeight="1">
      <c r="A69" s="81">
        <v>68</v>
      </c>
      <c r="B69" s="174" t="s">
        <v>126</v>
      </c>
      <c r="C69" s="175"/>
      <c r="D69" s="176">
        <v>150</v>
      </c>
      <c r="E69" s="177"/>
      <c r="F69" s="176">
        <v>80</v>
      </c>
      <c r="G69" s="177"/>
      <c r="H69" s="76"/>
      <c r="I69" s="76"/>
      <c r="J69" s="89">
        <f t="shared" si="19"/>
        <v>0</v>
      </c>
      <c r="K69" s="109">
        <f t="shared" si="20"/>
        <v>0</v>
      </c>
      <c r="M69" s="44"/>
      <c r="N69" s="44"/>
    </row>
    <row r="70" spans="1:14" s="9" customFormat="1" ht="9.75" customHeight="1">
      <c r="A70" s="81">
        <v>69</v>
      </c>
      <c r="B70" s="126" t="s">
        <v>127</v>
      </c>
      <c r="C70" s="127"/>
      <c r="D70" s="124">
        <v>150</v>
      </c>
      <c r="E70" s="125"/>
      <c r="F70" s="124">
        <v>80</v>
      </c>
      <c r="G70" s="125"/>
      <c r="H70" s="75"/>
      <c r="I70" s="75"/>
      <c r="J70" s="89">
        <f>D70*H70</f>
        <v>0</v>
      </c>
      <c r="K70" s="109">
        <f>F70*I70</f>
        <v>0</v>
      </c>
      <c r="M70" s="44"/>
      <c r="N70" s="45"/>
    </row>
    <row r="71" spans="1:14" s="9" customFormat="1" ht="9.75" customHeight="1">
      <c r="A71" s="82">
        <v>70</v>
      </c>
      <c r="B71" s="126" t="s">
        <v>128</v>
      </c>
      <c r="C71" s="127"/>
      <c r="D71" s="124">
        <v>150</v>
      </c>
      <c r="E71" s="125"/>
      <c r="F71" s="124">
        <v>80</v>
      </c>
      <c r="G71" s="125"/>
      <c r="H71" s="76"/>
      <c r="I71" s="76"/>
      <c r="J71" s="89">
        <f t="shared" ref="J71:J75" si="21">D71*H71</f>
        <v>0</v>
      </c>
      <c r="K71" s="109">
        <f t="shared" ref="K71:K75" si="22">F71*I71</f>
        <v>0</v>
      </c>
      <c r="M71" s="44"/>
      <c r="N71" s="45"/>
    </row>
    <row r="72" spans="1:14" s="9" customFormat="1" ht="9.75" customHeight="1">
      <c r="A72" s="81">
        <v>71</v>
      </c>
      <c r="B72" s="126" t="s">
        <v>14</v>
      </c>
      <c r="C72" s="127"/>
      <c r="D72" s="124">
        <v>150</v>
      </c>
      <c r="E72" s="125"/>
      <c r="F72" s="124">
        <v>80</v>
      </c>
      <c r="G72" s="125"/>
      <c r="H72" s="75"/>
      <c r="I72" s="75"/>
      <c r="J72" s="89">
        <f t="shared" si="21"/>
        <v>0</v>
      </c>
      <c r="K72" s="109">
        <f t="shared" si="22"/>
        <v>0</v>
      </c>
      <c r="M72" s="44"/>
      <c r="N72" s="45"/>
    </row>
    <row r="73" spans="1:14" s="9" customFormat="1" ht="9.75" customHeight="1">
      <c r="A73" s="81">
        <v>72</v>
      </c>
      <c r="B73" s="126" t="s">
        <v>15</v>
      </c>
      <c r="C73" s="127"/>
      <c r="D73" s="124">
        <v>150</v>
      </c>
      <c r="E73" s="125"/>
      <c r="F73" s="124">
        <v>80</v>
      </c>
      <c r="G73" s="125"/>
      <c r="H73" s="76"/>
      <c r="I73" s="76"/>
      <c r="J73" s="89">
        <f t="shared" si="21"/>
        <v>0</v>
      </c>
      <c r="K73" s="109">
        <f t="shared" si="22"/>
        <v>0</v>
      </c>
      <c r="M73" s="44"/>
      <c r="N73" s="45"/>
    </row>
    <row r="74" spans="1:14" s="9" customFormat="1" ht="9.75" customHeight="1">
      <c r="A74" s="82">
        <v>73</v>
      </c>
      <c r="B74" s="263" t="s">
        <v>8</v>
      </c>
      <c r="C74" s="133"/>
      <c r="D74" s="124">
        <v>150</v>
      </c>
      <c r="E74" s="125"/>
      <c r="F74" s="124">
        <v>80</v>
      </c>
      <c r="G74" s="125"/>
      <c r="H74" s="75"/>
      <c r="I74" s="75"/>
      <c r="J74" s="89">
        <f t="shared" si="21"/>
        <v>0</v>
      </c>
      <c r="K74" s="109">
        <f t="shared" si="22"/>
        <v>0</v>
      </c>
      <c r="M74" s="44"/>
      <c r="N74" s="45"/>
    </row>
    <row r="75" spans="1:14" s="9" customFormat="1" ht="9.75" customHeight="1" thickBot="1">
      <c r="A75" s="81">
        <v>74</v>
      </c>
      <c r="B75" s="174" t="s">
        <v>129</v>
      </c>
      <c r="C75" s="175"/>
      <c r="D75" s="176">
        <v>150</v>
      </c>
      <c r="E75" s="177"/>
      <c r="F75" s="176">
        <v>80</v>
      </c>
      <c r="G75" s="177"/>
      <c r="H75" s="76"/>
      <c r="I75" s="76"/>
      <c r="J75" s="89">
        <f t="shared" si="21"/>
        <v>0</v>
      </c>
      <c r="K75" s="109">
        <f t="shared" si="22"/>
        <v>0</v>
      </c>
      <c r="M75" s="44"/>
      <c r="N75" s="44"/>
    </row>
    <row r="76" spans="1:14" s="11" customFormat="1" ht="9.75" customHeight="1" thickBot="1">
      <c r="A76" s="144" t="s">
        <v>93</v>
      </c>
      <c r="B76" s="145"/>
      <c r="C76" s="145"/>
      <c r="D76" s="145"/>
      <c r="E76" s="145"/>
      <c r="F76" s="145"/>
      <c r="G76" s="146"/>
      <c r="H76" s="65"/>
      <c r="I76" s="10"/>
      <c r="J76" s="35">
        <f>J99+J97+J96+J95+J94+J93+J92+J91+J90+J89+J88+J87+J86+J85+J84+J83+J82+J81+J80+J79+J78+J77+J95</f>
        <v>0</v>
      </c>
      <c r="K76" s="37">
        <f>K77+K78+K79+K80+K81+K82+K83+K84+K85+K86+K87+K88+K89+K90+K91+K92+K93+K94+K95+K96+K97+K99+K95</f>
        <v>0</v>
      </c>
      <c r="M76" s="56"/>
      <c r="N76" s="43"/>
    </row>
    <row r="77" spans="1:14" s="9" customFormat="1" ht="9.75" customHeight="1">
      <c r="A77" s="26">
        <v>77</v>
      </c>
      <c r="B77" s="178" t="s">
        <v>12</v>
      </c>
      <c r="C77" s="179"/>
      <c r="D77" s="180">
        <v>130</v>
      </c>
      <c r="E77" s="181"/>
      <c r="F77" s="180">
        <v>70</v>
      </c>
      <c r="G77" s="181"/>
      <c r="H77" s="75"/>
      <c r="I77" s="75"/>
      <c r="J77" s="89">
        <f>D77*H77</f>
        <v>0</v>
      </c>
      <c r="K77" s="109">
        <f t="shared" ref="K77:K78" si="23">F77*I77</f>
        <v>0</v>
      </c>
      <c r="M77" s="44"/>
      <c r="N77" s="45"/>
    </row>
    <row r="78" spans="1:14" s="9" customFormat="1" ht="9.75" customHeight="1">
      <c r="A78" s="25">
        <v>78</v>
      </c>
      <c r="B78" s="174" t="s">
        <v>13</v>
      </c>
      <c r="C78" s="175"/>
      <c r="D78" s="176">
        <v>130</v>
      </c>
      <c r="E78" s="177"/>
      <c r="F78" s="176">
        <v>70</v>
      </c>
      <c r="G78" s="177"/>
      <c r="H78" s="76"/>
      <c r="I78" s="76"/>
      <c r="J78" s="89">
        <f>D78*H78</f>
        <v>0</v>
      </c>
      <c r="K78" s="109">
        <f t="shared" si="23"/>
        <v>0</v>
      </c>
      <c r="M78" s="44"/>
      <c r="N78" s="44"/>
    </row>
    <row r="79" spans="1:14" s="9" customFormat="1" ht="9.75" customHeight="1">
      <c r="A79" s="26">
        <v>79</v>
      </c>
      <c r="B79" s="126" t="s">
        <v>116</v>
      </c>
      <c r="C79" s="127"/>
      <c r="D79" s="124">
        <v>130</v>
      </c>
      <c r="E79" s="125"/>
      <c r="F79" s="124">
        <v>70</v>
      </c>
      <c r="G79" s="125"/>
      <c r="H79" s="75"/>
      <c r="I79" s="75"/>
      <c r="J79" s="89">
        <f>D79*H79</f>
        <v>0</v>
      </c>
      <c r="K79" s="109">
        <f>F79*I79</f>
        <v>0</v>
      </c>
      <c r="M79" s="44"/>
      <c r="N79" s="45"/>
    </row>
    <row r="80" spans="1:14" s="9" customFormat="1" ht="9.75" customHeight="1">
      <c r="A80" s="25">
        <v>80</v>
      </c>
      <c r="B80" s="126" t="s">
        <v>134</v>
      </c>
      <c r="C80" s="127"/>
      <c r="D80" s="124">
        <v>150</v>
      </c>
      <c r="E80" s="125"/>
      <c r="F80" s="124">
        <v>100</v>
      </c>
      <c r="G80" s="125"/>
      <c r="H80" s="76"/>
      <c r="I80" s="75"/>
      <c r="J80" s="89">
        <f t="shared" ref="J80" si="24">D80*H80</f>
        <v>0</v>
      </c>
      <c r="K80" s="109">
        <f t="shared" ref="K80" si="25">F80*I80</f>
        <v>0</v>
      </c>
      <c r="M80" s="44"/>
      <c r="N80" s="45"/>
    </row>
    <row r="81" spans="1:14" s="9" customFormat="1" ht="9.75" customHeight="1">
      <c r="A81" s="26">
        <v>81</v>
      </c>
      <c r="B81" s="210" t="s">
        <v>111</v>
      </c>
      <c r="C81" s="211"/>
      <c r="D81" s="212">
        <v>130</v>
      </c>
      <c r="E81" s="213"/>
      <c r="F81" s="212">
        <v>70</v>
      </c>
      <c r="G81" s="213"/>
      <c r="H81" s="75"/>
      <c r="I81" s="75"/>
      <c r="J81" s="89">
        <f t="shared" ref="J81" si="26">D81*H81</f>
        <v>0</v>
      </c>
      <c r="K81" s="109">
        <f t="shared" ref="K81" si="27">F81*I81</f>
        <v>0</v>
      </c>
      <c r="M81" s="44"/>
      <c r="N81" s="45"/>
    </row>
    <row r="82" spans="1:14" s="9" customFormat="1" ht="9.75" customHeight="1">
      <c r="A82" s="25">
        <v>82</v>
      </c>
      <c r="B82" s="210" t="s">
        <v>7</v>
      </c>
      <c r="C82" s="211"/>
      <c r="D82" s="212">
        <v>130</v>
      </c>
      <c r="E82" s="213"/>
      <c r="F82" s="212">
        <v>70</v>
      </c>
      <c r="G82" s="213"/>
      <c r="H82" s="76"/>
      <c r="I82" s="75"/>
      <c r="J82" s="89">
        <f t="shared" ref="J82" si="28">D82*H82</f>
        <v>0</v>
      </c>
      <c r="K82" s="109">
        <f t="shared" ref="K82" si="29">F82*I82</f>
        <v>0</v>
      </c>
      <c r="M82" s="44"/>
      <c r="N82" s="44"/>
    </row>
    <row r="83" spans="1:14" s="9" customFormat="1" ht="9.75" customHeight="1">
      <c r="A83" s="26">
        <v>83</v>
      </c>
      <c r="B83" s="130" t="s">
        <v>9</v>
      </c>
      <c r="C83" s="131"/>
      <c r="D83" s="198">
        <v>130</v>
      </c>
      <c r="E83" s="199"/>
      <c r="F83" s="198">
        <v>70</v>
      </c>
      <c r="G83" s="199"/>
      <c r="H83" s="75"/>
      <c r="I83" s="75"/>
      <c r="J83" s="89">
        <f>D83*H83</f>
        <v>0</v>
      </c>
      <c r="K83" s="109">
        <f>F83*I83</f>
        <v>0</v>
      </c>
      <c r="M83" s="44"/>
      <c r="N83" s="45"/>
    </row>
    <row r="84" spans="1:14" s="9" customFormat="1" ht="9.75" customHeight="1">
      <c r="A84" s="25">
        <v>84</v>
      </c>
      <c r="B84" s="130" t="s">
        <v>6</v>
      </c>
      <c r="C84" s="131"/>
      <c r="D84" s="198">
        <v>150</v>
      </c>
      <c r="E84" s="199"/>
      <c r="F84" s="198">
        <v>90</v>
      </c>
      <c r="G84" s="199"/>
      <c r="H84" s="76"/>
      <c r="I84" s="75"/>
      <c r="J84" s="89">
        <f t="shared" ref="J84:J94" si="30">D84*H84</f>
        <v>0</v>
      </c>
      <c r="K84" s="109">
        <f t="shared" ref="K84:K94" si="31">F84*I84</f>
        <v>0</v>
      </c>
      <c r="M84" s="44"/>
      <c r="N84" s="45"/>
    </row>
    <row r="85" spans="1:14" s="9" customFormat="1" ht="9.75" customHeight="1">
      <c r="A85" s="26">
        <v>85</v>
      </c>
      <c r="B85" s="130" t="s">
        <v>19</v>
      </c>
      <c r="C85" s="131"/>
      <c r="D85" s="198">
        <v>130</v>
      </c>
      <c r="E85" s="199"/>
      <c r="F85" s="198">
        <v>70</v>
      </c>
      <c r="G85" s="199"/>
      <c r="H85" s="75"/>
      <c r="I85" s="75"/>
      <c r="J85" s="89">
        <f t="shared" si="30"/>
        <v>0</v>
      </c>
      <c r="K85" s="109">
        <f t="shared" si="31"/>
        <v>0</v>
      </c>
      <c r="M85" s="44"/>
      <c r="N85" s="45"/>
    </row>
    <row r="86" spans="1:14" s="9" customFormat="1" ht="9.75" customHeight="1">
      <c r="A86" s="25">
        <v>86</v>
      </c>
      <c r="B86" s="130" t="s">
        <v>133</v>
      </c>
      <c r="C86" s="131"/>
      <c r="D86" s="198">
        <v>140</v>
      </c>
      <c r="E86" s="199"/>
      <c r="F86" s="198">
        <v>90</v>
      </c>
      <c r="G86" s="199"/>
      <c r="H86" s="75"/>
      <c r="I86" s="75"/>
      <c r="J86" s="89">
        <f t="shared" si="30"/>
        <v>0</v>
      </c>
      <c r="K86" s="109">
        <f t="shared" si="31"/>
        <v>0</v>
      </c>
      <c r="M86" s="44"/>
      <c r="N86" s="45"/>
    </row>
    <row r="87" spans="1:14" s="9" customFormat="1" ht="9.75" customHeight="1">
      <c r="A87" s="26">
        <v>87</v>
      </c>
      <c r="B87" s="130" t="s">
        <v>96</v>
      </c>
      <c r="C87" s="131"/>
      <c r="D87" s="198">
        <v>130</v>
      </c>
      <c r="E87" s="199"/>
      <c r="F87" s="198">
        <v>70</v>
      </c>
      <c r="G87" s="199"/>
      <c r="H87" s="75"/>
      <c r="I87" s="75"/>
      <c r="J87" s="89">
        <f t="shared" si="30"/>
        <v>0</v>
      </c>
      <c r="K87" s="109">
        <f t="shared" si="31"/>
        <v>0</v>
      </c>
      <c r="M87" s="44"/>
      <c r="N87" s="45"/>
    </row>
    <row r="88" spans="1:14" s="9" customFormat="1" ht="9.75" customHeight="1">
      <c r="A88" s="25">
        <v>88</v>
      </c>
      <c r="B88" s="210" t="s">
        <v>5</v>
      </c>
      <c r="C88" s="211"/>
      <c r="D88" s="212">
        <v>130</v>
      </c>
      <c r="E88" s="213"/>
      <c r="F88" s="212">
        <v>70</v>
      </c>
      <c r="G88" s="213"/>
      <c r="H88" s="75"/>
      <c r="I88" s="75"/>
      <c r="J88" s="89">
        <f t="shared" si="30"/>
        <v>0</v>
      </c>
      <c r="K88" s="109">
        <f t="shared" si="31"/>
        <v>0</v>
      </c>
      <c r="M88" s="44"/>
      <c r="N88" s="44"/>
    </row>
    <row r="89" spans="1:14" s="9" customFormat="1" ht="9.75" customHeight="1">
      <c r="A89" s="26">
        <v>89</v>
      </c>
      <c r="B89" s="210" t="s">
        <v>94</v>
      </c>
      <c r="C89" s="211"/>
      <c r="D89" s="212">
        <v>130</v>
      </c>
      <c r="E89" s="213"/>
      <c r="F89" s="212">
        <v>70</v>
      </c>
      <c r="G89" s="213"/>
      <c r="H89" s="75"/>
      <c r="I89" s="75"/>
      <c r="J89" s="89">
        <f t="shared" si="30"/>
        <v>0</v>
      </c>
      <c r="K89" s="109">
        <f t="shared" si="31"/>
        <v>0</v>
      </c>
      <c r="M89" s="44"/>
      <c r="N89" s="44"/>
    </row>
    <row r="90" spans="1:14" s="9" customFormat="1" ht="9.75" customHeight="1">
      <c r="A90" s="25">
        <v>90</v>
      </c>
      <c r="B90" s="130" t="s">
        <v>95</v>
      </c>
      <c r="C90" s="131"/>
      <c r="D90" s="198">
        <v>130</v>
      </c>
      <c r="E90" s="199"/>
      <c r="F90" s="198">
        <v>70</v>
      </c>
      <c r="G90" s="199"/>
      <c r="H90" s="75"/>
      <c r="I90" s="75"/>
      <c r="J90" s="89">
        <f t="shared" si="30"/>
        <v>0</v>
      </c>
      <c r="K90" s="109">
        <f t="shared" si="31"/>
        <v>0</v>
      </c>
      <c r="M90" s="44"/>
      <c r="N90" s="45"/>
    </row>
    <row r="91" spans="1:14" s="9" customFormat="1" ht="9.75" customHeight="1">
      <c r="A91" s="26">
        <v>91</v>
      </c>
      <c r="B91" s="130" t="s">
        <v>20</v>
      </c>
      <c r="C91" s="131"/>
      <c r="D91" s="198">
        <v>130</v>
      </c>
      <c r="E91" s="199"/>
      <c r="F91" s="198">
        <v>70</v>
      </c>
      <c r="G91" s="199"/>
      <c r="H91" s="75"/>
      <c r="I91" s="75"/>
      <c r="J91" s="89">
        <f t="shared" si="30"/>
        <v>0</v>
      </c>
      <c r="K91" s="109">
        <f t="shared" si="31"/>
        <v>0</v>
      </c>
      <c r="M91" s="44"/>
      <c r="N91" s="45"/>
    </row>
    <row r="92" spans="1:14" s="9" customFormat="1" ht="9.75" customHeight="1">
      <c r="A92" s="25">
        <v>92</v>
      </c>
      <c r="B92" s="130" t="s">
        <v>121</v>
      </c>
      <c r="C92" s="131"/>
      <c r="D92" s="198">
        <v>130</v>
      </c>
      <c r="E92" s="199"/>
      <c r="F92" s="198">
        <v>70</v>
      </c>
      <c r="G92" s="199"/>
      <c r="H92" s="75"/>
      <c r="I92" s="75"/>
      <c r="J92" s="89">
        <f t="shared" si="30"/>
        <v>0</v>
      </c>
      <c r="K92" s="109">
        <f t="shared" si="31"/>
        <v>0</v>
      </c>
      <c r="M92" s="44"/>
      <c r="N92" s="45"/>
    </row>
    <row r="93" spans="1:14" s="9" customFormat="1" ht="9.75" customHeight="1">
      <c r="A93" s="26">
        <v>93</v>
      </c>
      <c r="B93" s="126" t="s">
        <v>119</v>
      </c>
      <c r="C93" s="127"/>
      <c r="D93" s="124">
        <v>140</v>
      </c>
      <c r="E93" s="125"/>
      <c r="F93" s="124">
        <v>90</v>
      </c>
      <c r="G93" s="125"/>
      <c r="H93" s="75"/>
      <c r="I93" s="75"/>
      <c r="J93" s="89">
        <f t="shared" si="30"/>
        <v>0</v>
      </c>
      <c r="K93" s="109">
        <f t="shared" si="31"/>
        <v>0</v>
      </c>
      <c r="M93" s="44"/>
      <c r="N93" s="45"/>
    </row>
    <row r="94" spans="1:14" s="9" customFormat="1" ht="9.75" customHeight="1">
      <c r="A94" s="25">
        <v>94</v>
      </c>
      <c r="B94" s="126" t="s">
        <v>139</v>
      </c>
      <c r="C94" s="127"/>
      <c r="D94" s="124">
        <v>130</v>
      </c>
      <c r="E94" s="125"/>
      <c r="F94" s="124">
        <v>70</v>
      </c>
      <c r="G94" s="125"/>
      <c r="H94" s="75"/>
      <c r="I94" s="75"/>
      <c r="J94" s="89">
        <f t="shared" si="30"/>
        <v>0</v>
      </c>
      <c r="K94" s="109">
        <f t="shared" si="31"/>
        <v>0</v>
      </c>
      <c r="M94" s="44"/>
      <c r="N94" s="45"/>
    </row>
    <row r="95" spans="1:14" s="9" customFormat="1" ht="9.75" customHeight="1">
      <c r="A95" s="26">
        <v>95</v>
      </c>
      <c r="B95" s="126" t="s">
        <v>141</v>
      </c>
      <c r="C95" s="127"/>
      <c r="D95" s="124">
        <v>130</v>
      </c>
      <c r="E95" s="125"/>
      <c r="F95" s="124">
        <v>70</v>
      </c>
      <c r="G95" s="125"/>
      <c r="H95" s="75"/>
      <c r="I95" s="75"/>
      <c r="J95" s="89">
        <f t="shared" ref="J95" si="32">D95*H95</f>
        <v>0</v>
      </c>
      <c r="K95" s="109">
        <f t="shared" ref="K95" si="33">F95*I95</f>
        <v>0</v>
      </c>
      <c r="M95" s="44"/>
      <c r="N95" s="45"/>
    </row>
    <row r="96" spans="1:14" s="9" customFormat="1" ht="9.75" customHeight="1">
      <c r="A96" s="25">
        <v>96</v>
      </c>
      <c r="B96" s="126" t="s">
        <v>140</v>
      </c>
      <c r="C96" s="127"/>
      <c r="D96" s="124">
        <v>130</v>
      </c>
      <c r="E96" s="125"/>
      <c r="F96" s="124">
        <v>70</v>
      </c>
      <c r="G96" s="125"/>
      <c r="H96" s="75"/>
      <c r="I96" s="75"/>
      <c r="J96" s="89">
        <f>D96*H96</f>
        <v>0</v>
      </c>
      <c r="K96" s="109">
        <f t="shared" ref="K96:K99" si="34">F96*I96</f>
        <v>0</v>
      </c>
      <c r="M96" s="44"/>
      <c r="N96" s="45"/>
    </row>
    <row r="97" spans="1:20" s="9" customFormat="1" ht="9.75" customHeight="1">
      <c r="A97" s="26">
        <v>95</v>
      </c>
      <c r="B97" s="126" t="s">
        <v>126</v>
      </c>
      <c r="C97" s="127"/>
      <c r="D97" s="124">
        <v>130</v>
      </c>
      <c r="E97" s="125"/>
      <c r="F97" s="124">
        <v>70</v>
      </c>
      <c r="G97" s="125"/>
      <c r="H97" s="75"/>
      <c r="I97" s="75"/>
      <c r="J97" s="89">
        <f t="shared" ref="J97" si="35">D97*H97</f>
        <v>0</v>
      </c>
      <c r="K97" s="109">
        <f t="shared" si="34"/>
        <v>0</v>
      </c>
      <c r="M97" s="44"/>
      <c r="N97" s="45"/>
    </row>
    <row r="98" spans="1:20" s="9" customFormat="1" ht="9.75" customHeight="1">
      <c r="A98" s="25">
        <v>96</v>
      </c>
      <c r="B98" s="126" t="s">
        <v>127</v>
      </c>
      <c r="C98" s="127"/>
      <c r="D98" s="124">
        <v>130</v>
      </c>
      <c r="E98" s="125"/>
      <c r="F98" s="124">
        <v>70</v>
      </c>
      <c r="G98" s="125"/>
      <c r="H98" s="75"/>
      <c r="I98" s="75"/>
      <c r="J98" s="89">
        <f>D98*H98</f>
        <v>0</v>
      </c>
      <c r="K98" s="109">
        <f t="shared" ref="K98" si="36">F98*I98</f>
        <v>0</v>
      </c>
      <c r="M98" s="44"/>
      <c r="N98" s="45"/>
    </row>
    <row r="99" spans="1:20" s="9" customFormat="1" ht="9.75" customHeight="1" thickBot="1">
      <c r="A99" s="26">
        <v>97</v>
      </c>
      <c r="B99" s="188" t="s">
        <v>135</v>
      </c>
      <c r="C99" s="189"/>
      <c r="D99" s="124">
        <v>140</v>
      </c>
      <c r="E99" s="125"/>
      <c r="F99" s="124">
        <v>90</v>
      </c>
      <c r="G99" s="125"/>
      <c r="H99" s="75"/>
      <c r="I99" s="75"/>
      <c r="J99" s="89">
        <f t="shared" ref="J99" si="37">D99*H99</f>
        <v>0</v>
      </c>
      <c r="K99" s="109">
        <f t="shared" si="34"/>
        <v>0</v>
      </c>
      <c r="M99" s="44"/>
      <c r="N99" s="45"/>
    </row>
    <row r="100" spans="1:20" s="9" customFormat="1" ht="9.75" customHeight="1" thickBot="1">
      <c r="A100" s="144" t="s">
        <v>4</v>
      </c>
      <c r="B100" s="145"/>
      <c r="C100" s="145"/>
      <c r="D100" s="145"/>
      <c r="E100" s="145"/>
      <c r="F100" s="145"/>
      <c r="G100" s="146"/>
      <c r="H100" s="79"/>
      <c r="I100" s="10"/>
      <c r="J100" s="35">
        <f>J109+J108+J107+J106+J105+J104+J103+J102+J101</f>
        <v>0</v>
      </c>
      <c r="K100" s="35">
        <f>K109+K108+K107+K106+K105+K104+K103+K102+K101</f>
        <v>0</v>
      </c>
      <c r="L100" s="11"/>
      <c r="M100" s="46"/>
      <c r="N100" s="47"/>
      <c r="O100" s="47"/>
      <c r="P100" s="48"/>
      <c r="Q100" s="48"/>
      <c r="R100" s="47"/>
      <c r="S100" s="48"/>
      <c r="T100" s="48"/>
    </row>
    <row r="101" spans="1:20" s="9" customFormat="1" ht="9.75" customHeight="1">
      <c r="A101" s="14">
        <v>98</v>
      </c>
      <c r="B101" s="128" t="s">
        <v>158</v>
      </c>
      <c r="C101" s="129"/>
      <c r="D101" s="190">
        <v>90</v>
      </c>
      <c r="E101" s="191"/>
      <c r="F101" s="190">
        <v>45</v>
      </c>
      <c r="G101" s="191"/>
      <c r="H101" s="68"/>
      <c r="I101" s="69"/>
      <c r="J101" s="90">
        <f>D101*H101</f>
        <v>0</v>
      </c>
      <c r="K101" s="110">
        <f>F101*I101</f>
        <v>0</v>
      </c>
      <c r="L101"/>
      <c r="M101" s="46"/>
      <c r="N101" s="46"/>
      <c r="O101" s="47"/>
      <c r="P101" s="48"/>
      <c r="Q101" s="48"/>
      <c r="R101" s="47"/>
      <c r="S101" s="48"/>
      <c r="T101" s="48"/>
    </row>
    <row r="102" spans="1:20" s="9" customFormat="1" ht="9.75" customHeight="1">
      <c r="A102" s="15">
        <v>99</v>
      </c>
      <c r="B102" s="150" t="s">
        <v>159</v>
      </c>
      <c r="C102" s="151"/>
      <c r="D102" s="190">
        <v>90</v>
      </c>
      <c r="E102" s="191"/>
      <c r="F102" s="190">
        <v>45</v>
      </c>
      <c r="G102" s="191"/>
      <c r="H102" s="68"/>
      <c r="I102" s="68"/>
      <c r="J102" s="90">
        <f t="shared" ref="J102:J109" si="38">D102*H102</f>
        <v>0</v>
      </c>
      <c r="K102" s="110">
        <f t="shared" ref="K102:K109" si="39">F102*I102</f>
        <v>0</v>
      </c>
      <c r="L102"/>
      <c r="M102" s="46"/>
      <c r="N102" s="49"/>
      <c r="O102" s="47"/>
      <c r="P102" s="48"/>
      <c r="Q102" s="48"/>
      <c r="R102" s="47"/>
      <c r="S102" s="48"/>
      <c r="T102" s="48"/>
    </row>
    <row r="103" spans="1:20" s="9" customFormat="1" ht="9.75" customHeight="1">
      <c r="A103" s="15">
        <v>100</v>
      </c>
      <c r="B103" s="150" t="s">
        <v>160</v>
      </c>
      <c r="C103" s="151"/>
      <c r="D103" s="190">
        <v>90</v>
      </c>
      <c r="E103" s="191"/>
      <c r="F103" s="190">
        <v>45</v>
      </c>
      <c r="G103" s="191"/>
      <c r="H103" s="68"/>
      <c r="I103" s="68"/>
      <c r="J103" s="90">
        <f t="shared" si="38"/>
        <v>0</v>
      </c>
      <c r="K103" s="110">
        <f t="shared" si="39"/>
        <v>0</v>
      </c>
      <c r="L103"/>
      <c r="M103" s="46"/>
      <c r="N103" s="49"/>
      <c r="O103" s="47"/>
      <c r="P103" s="48"/>
      <c r="Q103" s="48"/>
      <c r="R103" s="47"/>
      <c r="S103" s="48"/>
      <c r="T103" s="48"/>
    </row>
    <row r="104" spans="1:20" s="11" customFormat="1" ht="9.75" customHeight="1">
      <c r="A104" s="14">
        <v>101</v>
      </c>
      <c r="B104" s="150" t="s">
        <v>161</v>
      </c>
      <c r="C104" s="151"/>
      <c r="D104" s="154">
        <v>90</v>
      </c>
      <c r="E104" s="155"/>
      <c r="F104" s="166">
        <v>45</v>
      </c>
      <c r="G104" s="167"/>
      <c r="H104" s="68"/>
      <c r="I104" s="68"/>
      <c r="J104" s="90">
        <f t="shared" si="38"/>
        <v>0</v>
      </c>
      <c r="K104" s="110">
        <f t="shared" si="39"/>
        <v>0</v>
      </c>
      <c r="L104"/>
      <c r="M104" s="55"/>
    </row>
    <row r="105" spans="1:20" s="9" customFormat="1" ht="9.75" customHeight="1">
      <c r="A105" s="15">
        <v>102</v>
      </c>
      <c r="B105" s="150" t="s">
        <v>162</v>
      </c>
      <c r="C105" s="151"/>
      <c r="D105" s="154">
        <v>90</v>
      </c>
      <c r="E105" s="155"/>
      <c r="F105" s="166">
        <v>45</v>
      </c>
      <c r="G105" s="167"/>
      <c r="H105" s="68"/>
      <c r="I105" s="68"/>
      <c r="J105" s="90">
        <f t="shared" si="38"/>
        <v>0</v>
      </c>
      <c r="K105" s="110">
        <f t="shared" si="39"/>
        <v>0</v>
      </c>
      <c r="L105"/>
      <c r="M105" s="46"/>
      <c r="N105" s="49"/>
      <c r="O105" s="47"/>
      <c r="P105" s="48"/>
      <c r="Q105" s="48"/>
      <c r="R105" s="47"/>
      <c r="S105" s="48"/>
      <c r="T105" s="48"/>
    </row>
    <row r="106" spans="1:20" s="9" customFormat="1" ht="9.75" customHeight="1">
      <c r="A106" s="15">
        <v>103</v>
      </c>
      <c r="B106" s="150" t="s">
        <v>163</v>
      </c>
      <c r="C106" s="151"/>
      <c r="D106" s="154">
        <v>90</v>
      </c>
      <c r="E106" s="155"/>
      <c r="F106" s="166">
        <v>45</v>
      </c>
      <c r="G106" s="167"/>
      <c r="H106" s="68"/>
      <c r="I106" s="68"/>
      <c r="J106" s="90">
        <f t="shared" si="38"/>
        <v>0</v>
      </c>
      <c r="K106" s="110">
        <f t="shared" si="39"/>
        <v>0</v>
      </c>
      <c r="L106"/>
      <c r="M106" s="46"/>
      <c r="N106" s="49"/>
      <c r="O106" s="47"/>
      <c r="P106" s="48"/>
      <c r="Q106" s="48"/>
      <c r="R106" s="47"/>
      <c r="S106" s="48"/>
      <c r="T106" s="48"/>
    </row>
    <row r="107" spans="1:20" s="9" customFormat="1" ht="9.75" customHeight="1">
      <c r="A107" s="14">
        <v>104</v>
      </c>
      <c r="B107" s="150" t="s">
        <v>164</v>
      </c>
      <c r="C107" s="151"/>
      <c r="D107" s="154">
        <v>90</v>
      </c>
      <c r="E107" s="155"/>
      <c r="F107" s="166">
        <v>45</v>
      </c>
      <c r="G107" s="167"/>
      <c r="H107" s="68"/>
      <c r="I107" s="68"/>
      <c r="J107" s="90">
        <f t="shared" si="38"/>
        <v>0</v>
      </c>
      <c r="K107" s="110">
        <f t="shared" si="39"/>
        <v>0</v>
      </c>
      <c r="L107"/>
      <c r="M107" s="46"/>
      <c r="N107" s="49"/>
      <c r="O107" s="47"/>
      <c r="P107" s="48"/>
      <c r="Q107" s="48"/>
      <c r="R107" s="47"/>
      <c r="S107" s="48"/>
      <c r="T107" s="48"/>
    </row>
    <row r="108" spans="1:20" s="9" customFormat="1" ht="9.75" customHeight="1">
      <c r="A108" s="15">
        <v>105</v>
      </c>
      <c r="B108" s="150" t="s">
        <v>165</v>
      </c>
      <c r="C108" s="151"/>
      <c r="D108" s="154">
        <v>90</v>
      </c>
      <c r="E108" s="155"/>
      <c r="F108" s="166">
        <v>45</v>
      </c>
      <c r="G108" s="167"/>
      <c r="H108" s="68"/>
      <c r="I108" s="68"/>
      <c r="J108" s="90">
        <f t="shared" si="38"/>
        <v>0</v>
      </c>
      <c r="K108" s="110">
        <f t="shared" si="39"/>
        <v>0</v>
      </c>
      <c r="L108"/>
      <c r="M108" s="46"/>
      <c r="N108" s="49"/>
      <c r="O108" s="47"/>
      <c r="P108" s="48"/>
      <c r="Q108" s="48"/>
      <c r="R108" s="47"/>
      <c r="S108" s="48"/>
      <c r="T108" s="48"/>
    </row>
    <row r="109" spans="1:20" s="9" customFormat="1" ht="9.75" customHeight="1" thickBot="1">
      <c r="A109" s="15">
        <v>106</v>
      </c>
      <c r="B109" s="150" t="s">
        <v>166</v>
      </c>
      <c r="C109" s="151"/>
      <c r="D109" s="154">
        <v>90</v>
      </c>
      <c r="E109" s="155"/>
      <c r="F109" s="166">
        <v>45</v>
      </c>
      <c r="G109" s="167"/>
      <c r="H109" s="68"/>
      <c r="I109" s="68"/>
      <c r="J109" s="90">
        <f t="shared" si="38"/>
        <v>0</v>
      </c>
      <c r="K109" s="110">
        <f t="shared" si="39"/>
        <v>0</v>
      </c>
      <c r="L109"/>
      <c r="M109" s="46"/>
      <c r="N109" s="49"/>
      <c r="O109" s="49"/>
      <c r="P109" s="50"/>
      <c r="Q109" s="50"/>
      <c r="R109" s="47"/>
      <c r="S109" s="50"/>
      <c r="T109" s="50"/>
    </row>
    <row r="110" spans="1:20" s="9" customFormat="1" ht="9.75" customHeight="1" thickBot="1">
      <c r="A110" s="144" t="s">
        <v>102</v>
      </c>
      <c r="B110" s="145"/>
      <c r="C110" s="145"/>
      <c r="D110" s="145"/>
      <c r="E110" s="145"/>
      <c r="F110" s="145"/>
      <c r="G110" s="146"/>
      <c r="H110" s="71"/>
      <c r="I110" s="71"/>
      <c r="J110" s="38">
        <f>J111+J112+J113+J114+J115+J116+J117+J118+J119</f>
        <v>0</v>
      </c>
      <c r="K110" s="35">
        <f>K111+K112+K113+K114+K115+K116+K117+K118+K119</f>
        <v>0</v>
      </c>
      <c r="L110" s="11"/>
      <c r="M110" s="46"/>
      <c r="N110" s="49"/>
      <c r="O110" s="47"/>
      <c r="P110" s="48"/>
      <c r="Q110" s="48"/>
      <c r="R110" s="47"/>
      <c r="S110" s="48"/>
      <c r="T110" s="48"/>
    </row>
    <row r="111" spans="1:20" s="9" customFormat="1" ht="9.75" customHeight="1">
      <c r="A111" s="60">
        <v>400</v>
      </c>
      <c r="B111" s="182" t="s">
        <v>34</v>
      </c>
      <c r="C111" s="183"/>
      <c r="D111" s="184">
        <v>70</v>
      </c>
      <c r="E111" s="185"/>
      <c r="F111" s="200">
        <v>50</v>
      </c>
      <c r="G111" s="185"/>
      <c r="H111" s="69"/>
      <c r="I111" s="69"/>
      <c r="J111" s="91">
        <f>D111*H111</f>
        <v>0</v>
      </c>
      <c r="K111" s="102">
        <f>F111*I111</f>
        <v>0</v>
      </c>
      <c r="M111" s="46"/>
      <c r="N111" s="49"/>
      <c r="O111" s="47"/>
      <c r="P111" s="48"/>
      <c r="Q111" s="48"/>
      <c r="R111" s="47"/>
      <c r="S111" s="48"/>
      <c r="T111" s="48"/>
    </row>
    <row r="112" spans="1:20" s="9" customFormat="1" ht="9.75" customHeight="1">
      <c r="A112" s="27">
        <v>401</v>
      </c>
      <c r="B112" s="122" t="s">
        <v>33</v>
      </c>
      <c r="C112" s="123"/>
      <c r="D112" s="142">
        <v>70</v>
      </c>
      <c r="E112" s="143"/>
      <c r="F112" s="138">
        <v>50</v>
      </c>
      <c r="G112" s="143"/>
      <c r="H112" s="69"/>
      <c r="I112" s="69"/>
      <c r="J112" s="92">
        <f t="shared" ref="J112:J129" si="40">D112*H112</f>
        <v>0</v>
      </c>
      <c r="K112" s="89">
        <f t="shared" ref="K112:K129" si="41">F112*I112</f>
        <v>0</v>
      </c>
      <c r="M112" s="46"/>
      <c r="N112" s="49"/>
      <c r="O112" s="49"/>
      <c r="P112" s="50"/>
      <c r="Q112" s="50"/>
      <c r="R112" s="47"/>
      <c r="S112" s="50"/>
      <c r="T112" s="50"/>
    </row>
    <row r="113" spans="1:20" s="9" customFormat="1" ht="9.75" customHeight="1">
      <c r="A113" s="27">
        <v>402</v>
      </c>
      <c r="B113" s="122" t="s">
        <v>35</v>
      </c>
      <c r="C113" s="123"/>
      <c r="D113" s="136">
        <v>70</v>
      </c>
      <c r="E113" s="137"/>
      <c r="F113" s="134">
        <v>50</v>
      </c>
      <c r="G113" s="137"/>
      <c r="H113" s="69"/>
      <c r="I113" s="69"/>
      <c r="J113" s="92">
        <f t="shared" si="40"/>
        <v>0</v>
      </c>
      <c r="K113" s="89">
        <f t="shared" si="41"/>
        <v>0</v>
      </c>
      <c r="M113" s="46"/>
      <c r="N113" s="49"/>
      <c r="O113" s="49"/>
      <c r="P113" s="50"/>
      <c r="Q113" s="50"/>
      <c r="R113" s="47"/>
      <c r="S113" s="50"/>
      <c r="T113" s="50"/>
    </row>
    <row r="114" spans="1:20" s="9" customFormat="1" ht="9.75" customHeight="1">
      <c r="A114" s="27">
        <v>403</v>
      </c>
      <c r="B114" s="122" t="s">
        <v>103</v>
      </c>
      <c r="C114" s="123"/>
      <c r="D114" s="142">
        <v>70</v>
      </c>
      <c r="E114" s="143"/>
      <c r="F114" s="138">
        <v>50</v>
      </c>
      <c r="G114" s="143"/>
      <c r="H114" s="69"/>
      <c r="I114" s="69"/>
      <c r="J114" s="92">
        <f t="shared" si="40"/>
        <v>0</v>
      </c>
      <c r="K114" s="89">
        <f t="shared" si="41"/>
        <v>0</v>
      </c>
      <c r="M114" s="46"/>
      <c r="N114" s="49"/>
      <c r="O114" s="49"/>
      <c r="P114" s="50"/>
      <c r="Q114" s="50"/>
      <c r="R114" s="47"/>
      <c r="S114" s="50"/>
      <c r="T114" s="50"/>
    </row>
    <row r="115" spans="1:20" s="9" customFormat="1" ht="9.75" customHeight="1">
      <c r="A115" s="61">
        <v>404</v>
      </c>
      <c r="B115" s="132" t="s">
        <v>67</v>
      </c>
      <c r="C115" s="133"/>
      <c r="D115" s="136">
        <v>70</v>
      </c>
      <c r="E115" s="137"/>
      <c r="F115" s="134">
        <v>50</v>
      </c>
      <c r="G115" s="137"/>
      <c r="H115" s="69"/>
      <c r="I115" s="69"/>
      <c r="J115" s="92">
        <f t="shared" si="40"/>
        <v>0</v>
      </c>
      <c r="K115" s="89">
        <f t="shared" si="41"/>
        <v>0</v>
      </c>
      <c r="M115" s="46"/>
      <c r="N115" s="49"/>
      <c r="O115" s="49"/>
      <c r="P115" s="50"/>
      <c r="Q115" s="50"/>
      <c r="R115" s="47"/>
      <c r="S115" s="50"/>
      <c r="T115" s="50"/>
    </row>
    <row r="116" spans="1:20" s="9" customFormat="1" ht="9.75" customHeight="1">
      <c r="A116" s="27">
        <v>405</v>
      </c>
      <c r="B116" s="122" t="s">
        <v>104</v>
      </c>
      <c r="C116" s="123"/>
      <c r="D116" s="142">
        <v>70</v>
      </c>
      <c r="E116" s="143"/>
      <c r="F116" s="138">
        <v>50</v>
      </c>
      <c r="G116" s="143"/>
      <c r="H116" s="69"/>
      <c r="I116" s="69"/>
      <c r="J116" s="92">
        <f t="shared" si="40"/>
        <v>0</v>
      </c>
      <c r="K116" s="89">
        <f t="shared" si="41"/>
        <v>0</v>
      </c>
      <c r="M116" s="46"/>
      <c r="N116" s="49"/>
      <c r="O116" s="49"/>
      <c r="P116" s="50"/>
      <c r="Q116" s="50"/>
      <c r="R116" s="47"/>
      <c r="S116" s="50"/>
      <c r="T116" s="50"/>
    </row>
    <row r="117" spans="1:20" s="9" customFormat="1" ht="9.75" customHeight="1">
      <c r="A117" s="27">
        <v>406</v>
      </c>
      <c r="B117" s="122" t="s">
        <v>105</v>
      </c>
      <c r="C117" s="123"/>
      <c r="D117" s="136">
        <v>70</v>
      </c>
      <c r="E117" s="137"/>
      <c r="F117" s="134">
        <v>50</v>
      </c>
      <c r="G117" s="137"/>
      <c r="H117" s="69"/>
      <c r="I117" s="69"/>
      <c r="J117" s="92">
        <f t="shared" si="40"/>
        <v>0</v>
      </c>
      <c r="K117" s="89">
        <f t="shared" si="41"/>
        <v>0</v>
      </c>
      <c r="M117" s="46"/>
      <c r="N117" s="49"/>
      <c r="O117" s="49"/>
      <c r="P117" s="50"/>
      <c r="Q117" s="50"/>
      <c r="R117" s="47"/>
      <c r="S117" s="50"/>
      <c r="T117" s="50"/>
    </row>
    <row r="118" spans="1:20" s="9" customFormat="1" ht="9.75" customHeight="1">
      <c r="A118" s="27">
        <v>407</v>
      </c>
      <c r="B118" s="122" t="s">
        <v>106</v>
      </c>
      <c r="C118" s="123"/>
      <c r="D118" s="142">
        <v>70</v>
      </c>
      <c r="E118" s="143"/>
      <c r="F118" s="138">
        <v>50</v>
      </c>
      <c r="G118" s="143"/>
      <c r="H118" s="69"/>
      <c r="I118" s="69"/>
      <c r="J118" s="92">
        <f t="shared" si="40"/>
        <v>0</v>
      </c>
      <c r="K118" s="89">
        <f t="shared" si="41"/>
        <v>0</v>
      </c>
      <c r="M118" s="46"/>
      <c r="N118" s="49"/>
      <c r="O118" s="49"/>
      <c r="P118" s="50"/>
      <c r="Q118" s="50"/>
      <c r="R118" s="47"/>
      <c r="S118" s="50"/>
      <c r="T118" s="50"/>
    </row>
    <row r="119" spans="1:20" s="9" customFormat="1" ht="9.75" customHeight="1" thickBot="1">
      <c r="A119" s="62">
        <v>408</v>
      </c>
      <c r="B119" s="120" t="s">
        <v>107</v>
      </c>
      <c r="C119" s="121"/>
      <c r="D119" s="186">
        <v>70</v>
      </c>
      <c r="E119" s="187"/>
      <c r="F119" s="134">
        <v>50</v>
      </c>
      <c r="G119" s="137"/>
      <c r="H119" s="69"/>
      <c r="I119" s="69"/>
      <c r="J119" s="92">
        <f t="shared" si="40"/>
        <v>0</v>
      </c>
      <c r="K119" s="89">
        <f t="shared" si="41"/>
        <v>0</v>
      </c>
      <c r="M119" s="53"/>
      <c r="N119" s="51"/>
      <c r="O119" s="51"/>
      <c r="P119" s="52"/>
      <c r="Q119" s="52"/>
      <c r="R119" s="51"/>
      <c r="S119" s="52"/>
      <c r="T119" s="52"/>
    </row>
    <row r="120" spans="1:20" s="9" customFormat="1" ht="9.75" customHeight="1" thickBot="1">
      <c r="A120" s="144" t="s">
        <v>108</v>
      </c>
      <c r="B120" s="145"/>
      <c r="C120" s="145"/>
      <c r="D120" s="145"/>
      <c r="E120" s="145"/>
      <c r="F120" s="145"/>
      <c r="G120" s="146"/>
      <c r="H120" s="71"/>
      <c r="I120" s="71"/>
      <c r="J120" s="38">
        <f>J129+J128+J127+J126+J125+J124+J123+J122+J121</f>
        <v>0</v>
      </c>
      <c r="K120" s="35">
        <f>K129+K128+K127+K126+K125+K124+K123+K122+K121</f>
        <v>0</v>
      </c>
      <c r="L120" s="11"/>
      <c r="M120" s="53"/>
      <c r="N120" s="51"/>
      <c r="O120" s="51"/>
      <c r="P120" s="52"/>
      <c r="Q120" s="52"/>
      <c r="R120" s="51"/>
      <c r="S120" s="52"/>
      <c r="T120" s="52"/>
    </row>
    <row r="121" spans="1:20" s="9" customFormat="1" ht="9.75" customHeight="1">
      <c r="A121" s="60">
        <v>420</v>
      </c>
      <c r="B121" s="182" t="s">
        <v>34</v>
      </c>
      <c r="C121" s="183"/>
      <c r="D121" s="184">
        <v>450</v>
      </c>
      <c r="E121" s="185"/>
      <c r="F121" s="138">
        <v>350</v>
      </c>
      <c r="G121" s="143"/>
      <c r="H121" s="69"/>
      <c r="I121" s="69"/>
      <c r="J121" s="92">
        <f t="shared" si="40"/>
        <v>0</v>
      </c>
      <c r="K121" s="89">
        <f t="shared" si="41"/>
        <v>0</v>
      </c>
      <c r="M121" s="53"/>
      <c r="N121" s="51"/>
      <c r="O121" s="51"/>
      <c r="P121" s="52"/>
      <c r="Q121" s="52"/>
      <c r="R121" s="51"/>
      <c r="S121" s="52"/>
      <c r="T121" s="52"/>
    </row>
    <row r="122" spans="1:20" s="9" customFormat="1" ht="9.75" customHeight="1">
      <c r="A122" s="27">
        <v>421</v>
      </c>
      <c r="B122" s="122" t="s">
        <v>33</v>
      </c>
      <c r="C122" s="123"/>
      <c r="D122" s="142">
        <v>450</v>
      </c>
      <c r="E122" s="143"/>
      <c r="F122" s="138">
        <v>350</v>
      </c>
      <c r="G122" s="143"/>
      <c r="H122" s="69"/>
      <c r="I122" s="69"/>
      <c r="J122" s="92">
        <f t="shared" si="40"/>
        <v>0</v>
      </c>
      <c r="K122" s="89">
        <f t="shared" si="41"/>
        <v>0</v>
      </c>
      <c r="M122" s="53"/>
      <c r="N122" s="49"/>
      <c r="O122" s="47"/>
      <c r="P122" s="48"/>
      <c r="Q122" s="48"/>
      <c r="R122" s="47"/>
      <c r="S122" s="48"/>
      <c r="T122" s="48"/>
    </row>
    <row r="123" spans="1:20" s="9" customFormat="1" ht="9.75" customHeight="1">
      <c r="A123" s="27">
        <v>422</v>
      </c>
      <c r="B123" s="122" t="s">
        <v>35</v>
      </c>
      <c r="C123" s="123"/>
      <c r="D123" s="136">
        <v>450</v>
      </c>
      <c r="E123" s="137"/>
      <c r="F123" s="138">
        <v>350</v>
      </c>
      <c r="G123" s="143"/>
      <c r="H123" s="69"/>
      <c r="I123" s="69"/>
      <c r="J123" s="92">
        <f t="shared" si="40"/>
        <v>0</v>
      </c>
      <c r="K123" s="89">
        <f t="shared" si="41"/>
        <v>0</v>
      </c>
      <c r="M123" s="46"/>
      <c r="N123" s="49"/>
      <c r="O123" s="47"/>
      <c r="P123" s="48"/>
      <c r="Q123" s="48"/>
      <c r="R123" s="47"/>
      <c r="S123" s="48"/>
      <c r="T123" s="48"/>
    </row>
    <row r="124" spans="1:20" s="9" customFormat="1" ht="9.75" customHeight="1">
      <c r="A124" s="27">
        <v>423</v>
      </c>
      <c r="B124" s="122" t="s">
        <v>103</v>
      </c>
      <c r="C124" s="123"/>
      <c r="D124" s="142">
        <v>450</v>
      </c>
      <c r="E124" s="143"/>
      <c r="F124" s="138">
        <v>350</v>
      </c>
      <c r="G124" s="143"/>
      <c r="H124" s="69"/>
      <c r="I124" s="69"/>
      <c r="J124" s="92">
        <f t="shared" si="40"/>
        <v>0</v>
      </c>
      <c r="K124" s="89">
        <f t="shared" si="41"/>
        <v>0</v>
      </c>
      <c r="M124" s="46"/>
      <c r="N124" s="49"/>
      <c r="O124" s="47"/>
      <c r="P124" s="48"/>
      <c r="Q124" s="48"/>
      <c r="R124" s="47"/>
      <c r="S124" s="48"/>
      <c r="T124" s="48"/>
    </row>
    <row r="125" spans="1:20" s="9" customFormat="1" ht="9.75" customHeight="1">
      <c r="A125" s="27">
        <v>424</v>
      </c>
      <c r="B125" s="132" t="s">
        <v>67</v>
      </c>
      <c r="C125" s="133"/>
      <c r="D125" s="136">
        <v>450</v>
      </c>
      <c r="E125" s="137"/>
      <c r="F125" s="138">
        <v>350</v>
      </c>
      <c r="G125" s="143"/>
      <c r="H125" s="69"/>
      <c r="I125" s="69"/>
      <c r="J125" s="92">
        <f t="shared" si="40"/>
        <v>0</v>
      </c>
      <c r="K125" s="89">
        <f t="shared" si="41"/>
        <v>0</v>
      </c>
      <c r="M125" s="46"/>
      <c r="N125" s="49"/>
      <c r="O125" s="47"/>
      <c r="P125" s="48"/>
      <c r="Q125" s="48"/>
      <c r="R125" s="47"/>
      <c r="S125" s="48"/>
      <c r="T125" s="48"/>
    </row>
    <row r="126" spans="1:20" s="9" customFormat="1" ht="9.75" customHeight="1">
      <c r="A126" s="27">
        <v>425</v>
      </c>
      <c r="B126" s="122" t="s">
        <v>104</v>
      </c>
      <c r="C126" s="123"/>
      <c r="D126" s="142">
        <v>450</v>
      </c>
      <c r="E126" s="143"/>
      <c r="F126" s="138">
        <v>350</v>
      </c>
      <c r="G126" s="143"/>
      <c r="H126" s="69"/>
      <c r="I126" s="69"/>
      <c r="J126" s="92">
        <f t="shared" si="40"/>
        <v>0</v>
      </c>
      <c r="K126" s="89">
        <f t="shared" si="41"/>
        <v>0</v>
      </c>
      <c r="M126" s="46"/>
      <c r="N126" s="49"/>
      <c r="O126" s="49"/>
      <c r="P126" s="50"/>
      <c r="Q126" s="50"/>
      <c r="R126" s="47"/>
      <c r="S126" s="50"/>
      <c r="T126" s="50"/>
    </row>
    <row r="127" spans="1:20" s="9" customFormat="1" ht="9.75" customHeight="1">
      <c r="A127" s="27">
        <v>426</v>
      </c>
      <c r="B127" s="122" t="s">
        <v>105</v>
      </c>
      <c r="C127" s="123"/>
      <c r="D127" s="136">
        <v>450</v>
      </c>
      <c r="E127" s="137"/>
      <c r="F127" s="138">
        <v>350</v>
      </c>
      <c r="G127" s="143"/>
      <c r="H127" s="69"/>
      <c r="I127" s="69"/>
      <c r="J127" s="92">
        <f t="shared" si="40"/>
        <v>0</v>
      </c>
      <c r="K127" s="89">
        <f t="shared" si="41"/>
        <v>0</v>
      </c>
      <c r="M127" s="46"/>
      <c r="N127" s="49"/>
      <c r="O127" s="49"/>
      <c r="P127" s="50"/>
      <c r="Q127" s="50"/>
      <c r="R127" s="47"/>
      <c r="S127" s="50"/>
      <c r="T127" s="50"/>
    </row>
    <row r="128" spans="1:20" s="9" customFormat="1" ht="9.75" customHeight="1">
      <c r="A128" s="27">
        <v>427</v>
      </c>
      <c r="B128" s="122" t="s">
        <v>106</v>
      </c>
      <c r="C128" s="123"/>
      <c r="D128" s="142">
        <v>450</v>
      </c>
      <c r="E128" s="143"/>
      <c r="F128" s="138">
        <v>350</v>
      </c>
      <c r="G128" s="143"/>
      <c r="H128" s="69"/>
      <c r="I128" s="69"/>
      <c r="J128" s="92">
        <f t="shared" si="40"/>
        <v>0</v>
      </c>
      <c r="K128" s="89">
        <f t="shared" si="41"/>
        <v>0</v>
      </c>
      <c r="M128" s="46"/>
      <c r="N128" s="49"/>
      <c r="O128" s="49"/>
      <c r="P128" s="50"/>
      <c r="Q128" s="50"/>
      <c r="R128" s="47"/>
      <c r="S128" s="50"/>
      <c r="T128" s="50"/>
    </row>
    <row r="129" spans="1:20" s="9" customFormat="1" ht="9.75" customHeight="1" thickBot="1">
      <c r="A129" s="63">
        <v>428</v>
      </c>
      <c r="B129" s="120" t="s">
        <v>107</v>
      </c>
      <c r="C129" s="121"/>
      <c r="D129" s="136">
        <v>450</v>
      </c>
      <c r="E129" s="137"/>
      <c r="F129" s="138">
        <v>350</v>
      </c>
      <c r="G129" s="143"/>
      <c r="H129" s="69"/>
      <c r="I129" s="69"/>
      <c r="J129" s="92">
        <f t="shared" si="40"/>
        <v>0</v>
      </c>
      <c r="K129" s="89">
        <f t="shared" si="41"/>
        <v>0</v>
      </c>
      <c r="M129" s="46"/>
      <c r="N129" s="49"/>
      <c r="O129" s="49"/>
      <c r="P129" s="50"/>
      <c r="Q129" s="50"/>
      <c r="R129" s="47"/>
      <c r="S129" s="50"/>
      <c r="T129" s="50"/>
    </row>
    <row r="130" spans="1:20" s="9" customFormat="1" ht="9.75" customHeight="1" thickBot="1">
      <c r="A130" s="144" t="s">
        <v>109</v>
      </c>
      <c r="B130" s="145"/>
      <c r="C130" s="145"/>
      <c r="D130" s="145"/>
      <c r="E130" s="145"/>
      <c r="F130" s="145"/>
      <c r="G130" s="146"/>
      <c r="H130" s="71"/>
      <c r="I130" s="71"/>
      <c r="J130" s="38">
        <f>J139+J138+J137+J136+J135+J134+J133+J132+J131</f>
        <v>0</v>
      </c>
      <c r="K130" s="35">
        <f>K131+K132+K133+K134+K135+K136+K137+K138+K139</f>
        <v>0</v>
      </c>
      <c r="L130" s="11"/>
      <c r="M130" s="46"/>
      <c r="N130" s="49"/>
      <c r="O130" s="49"/>
      <c r="P130" s="50"/>
      <c r="Q130" s="50"/>
      <c r="R130" s="47"/>
      <c r="S130" s="50"/>
      <c r="T130" s="50"/>
    </row>
    <row r="131" spans="1:20" s="9" customFormat="1" ht="9.75" customHeight="1">
      <c r="A131" s="60">
        <v>440</v>
      </c>
      <c r="B131" s="182" t="s">
        <v>34</v>
      </c>
      <c r="C131" s="183"/>
      <c r="D131" s="184">
        <v>70</v>
      </c>
      <c r="E131" s="185"/>
      <c r="F131" s="200">
        <v>50</v>
      </c>
      <c r="G131" s="185"/>
      <c r="H131" s="69"/>
      <c r="I131" s="69"/>
      <c r="J131" s="91">
        <f>D131*H131</f>
        <v>0</v>
      </c>
      <c r="K131" s="102">
        <f>F131*I131</f>
        <v>0</v>
      </c>
      <c r="M131" s="46"/>
      <c r="N131" s="49"/>
      <c r="O131" s="49"/>
      <c r="P131" s="50"/>
      <c r="Q131" s="50"/>
      <c r="R131" s="47"/>
      <c r="S131" s="50"/>
      <c r="T131" s="50"/>
    </row>
    <row r="132" spans="1:20" s="9" customFormat="1" ht="9.75" customHeight="1">
      <c r="A132" s="27">
        <v>441</v>
      </c>
      <c r="B132" s="122" t="s">
        <v>33</v>
      </c>
      <c r="C132" s="123"/>
      <c r="D132" s="142">
        <v>70</v>
      </c>
      <c r="E132" s="143"/>
      <c r="F132" s="138">
        <v>50</v>
      </c>
      <c r="G132" s="143"/>
      <c r="H132" s="69"/>
      <c r="I132" s="69"/>
      <c r="J132" s="92">
        <f t="shared" ref="J132:J139" si="42">D132*H132</f>
        <v>0</v>
      </c>
      <c r="K132" s="89">
        <f t="shared" ref="K132:K139" si="43">F132*I132</f>
        <v>0</v>
      </c>
      <c r="M132" s="46"/>
      <c r="N132" s="49"/>
      <c r="O132" s="49"/>
      <c r="P132" s="50"/>
      <c r="Q132" s="50"/>
      <c r="R132" s="47"/>
      <c r="S132" s="50"/>
      <c r="T132" s="50"/>
    </row>
    <row r="133" spans="1:20" s="9" customFormat="1" ht="9.75" customHeight="1">
      <c r="A133" s="61">
        <v>442</v>
      </c>
      <c r="B133" s="122" t="s">
        <v>35</v>
      </c>
      <c r="C133" s="123"/>
      <c r="D133" s="136">
        <v>70</v>
      </c>
      <c r="E133" s="137"/>
      <c r="F133" s="134">
        <v>50</v>
      </c>
      <c r="G133" s="137"/>
      <c r="H133" s="69"/>
      <c r="I133" s="69"/>
      <c r="J133" s="92">
        <f t="shared" si="42"/>
        <v>0</v>
      </c>
      <c r="K133" s="89">
        <f t="shared" si="43"/>
        <v>0</v>
      </c>
      <c r="M133" s="57"/>
      <c r="P133" s="11"/>
      <c r="Q133" s="11"/>
      <c r="S133" s="11"/>
      <c r="T133" s="11"/>
    </row>
    <row r="134" spans="1:20" s="9" customFormat="1" ht="9.75" customHeight="1">
      <c r="A134" s="27">
        <v>443</v>
      </c>
      <c r="B134" s="122" t="s">
        <v>103</v>
      </c>
      <c r="C134" s="123"/>
      <c r="D134" s="142">
        <v>70</v>
      </c>
      <c r="E134" s="143"/>
      <c r="F134" s="138">
        <v>50</v>
      </c>
      <c r="G134" s="143"/>
      <c r="H134" s="69"/>
      <c r="I134" s="69"/>
      <c r="J134" s="92">
        <f t="shared" si="42"/>
        <v>0</v>
      </c>
      <c r="K134" s="89">
        <f t="shared" si="43"/>
        <v>0</v>
      </c>
      <c r="M134" s="57"/>
      <c r="P134" s="11"/>
      <c r="Q134" s="11"/>
      <c r="S134" s="11"/>
      <c r="T134" s="11"/>
    </row>
    <row r="135" spans="1:20" s="9" customFormat="1" ht="9.75" customHeight="1">
      <c r="A135" s="61">
        <v>444</v>
      </c>
      <c r="B135" s="132" t="s">
        <v>67</v>
      </c>
      <c r="C135" s="133"/>
      <c r="D135" s="136">
        <v>70</v>
      </c>
      <c r="E135" s="137"/>
      <c r="F135" s="134">
        <v>50</v>
      </c>
      <c r="G135" s="137"/>
      <c r="H135" s="69"/>
      <c r="I135" s="69"/>
      <c r="J135" s="92">
        <f t="shared" si="42"/>
        <v>0</v>
      </c>
      <c r="K135" s="89">
        <f t="shared" si="43"/>
        <v>0</v>
      </c>
      <c r="M135" s="57"/>
      <c r="P135" s="11"/>
      <c r="Q135" s="11"/>
      <c r="S135" s="11"/>
      <c r="T135" s="11"/>
    </row>
    <row r="136" spans="1:20" s="9" customFormat="1" ht="9.75" customHeight="1">
      <c r="A136" s="27">
        <v>445</v>
      </c>
      <c r="B136" s="122" t="s">
        <v>104</v>
      </c>
      <c r="C136" s="123"/>
      <c r="D136" s="142">
        <v>70</v>
      </c>
      <c r="E136" s="143"/>
      <c r="F136" s="138">
        <v>50</v>
      </c>
      <c r="G136" s="143"/>
      <c r="H136" s="69"/>
      <c r="I136" s="69"/>
      <c r="J136" s="92">
        <f t="shared" si="42"/>
        <v>0</v>
      </c>
      <c r="K136" s="89">
        <f t="shared" si="43"/>
        <v>0</v>
      </c>
      <c r="M136" s="53"/>
      <c r="N136" s="51"/>
      <c r="O136" s="51"/>
      <c r="P136" s="52"/>
      <c r="Q136" s="52"/>
      <c r="R136" s="51"/>
      <c r="S136" s="52"/>
      <c r="T136" s="52"/>
    </row>
    <row r="137" spans="1:20" s="9" customFormat="1" ht="9.75" customHeight="1">
      <c r="A137" s="61">
        <v>446</v>
      </c>
      <c r="B137" s="122" t="s">
        <v>105</v>
      </c>
      <c r="C137" s="123"/>
      <c r="D137" s="136">
        <v>70</v>
      </c>
      <c r="E137" s="137"/>
      <c r="F137" s="134">
        <v>50</v>
      </c>
      <c r="G137" s="137"/>
      <c r="H137" s="69"/>
      <c r="I137" s="69"/>
      <c r="J137" s="92">
        <f t="shared" si="42"/>
        <v>0</v>
      </c>
      <c r="K137" s="89">
        <f t="shared" si="43"/>
        <v>0</v>
      </c>
      <c r="M137" s="53"/>
      <c r="N137" s="51"/>
      <c r="O137" s="51"/>
      <c r="P137" s="52"/>
      <c r="Q137" s="52"/>
      <c r="R137" s="51"/>
      <c r="S137" s="52"/>
      <c r="T137" s="52"/>
    </row>
    <row r="138" spans="1:20" s="9" customFormat="1" ht="9.75" customHeight="1">
      <c r="A138" s="27">
        <v>447</v>
      </c>
      <c r="B138" s="122" t="s">
        <v>106</v>
      </c>
      <c r="C138" s="123"/>
      <c r="D138" s="142">
        <v>70</v>
      </c>
      <c r="E138" s="143"/>
      <c r="F138" s="138">
        <v>50</v>
      </c>
      <c r="G138" s="143"/>
      <c r="H138" s="69"/>
      <c r="I138" s="69"/>
      <c r="J138" s="92">
        <f t="shared" si="42"/>
        <v>0</v>
      </c>
      <c r="K138" s="89">
        <f t="shared" si="43"/>
        <v>0</v>
      </c>
      <c r="M138" s="53"/>
      <c r="N138" s="51"/>
      <c r="O138" s="51"/>
      <c r="P138" s="52"/>
      <c r="Q138" s="52"/>
      <c r="R138" s="51"/>
      <c r="S138" s="52"/>
      <c r="T138" s="52"/>
    </row>
    <row r="139" spans="1:20" s="9" customFormat="1" ht="9.75" customHeight="1" thickBot="1">
      <c r="A139" s="62">
        <v>448</v>
      </c>
      <c r="B139" s="120" t="s">
        <v>107</v>
      </c>
      <c r="C139" s="121"/>
      <c r="D139" s="186">
        <v>70</v>
      </c>
      <c r="E139" s="187"/>
      <c r="F139" s="134">
        <v>50</v>
      </c>
      <c r="G139" s="137"/>
      <c r="H139" s="69"/>
      <c r="I139" s="69"/>
      <c r="J139" s="92">
        <f t="shared" si="42"/>
        <v>0</v>
      </c>
      <c r="K139" s="89">
        <f t="shared" si="43"/>
        <v>0</v>
      </c>
      <c r="M139" s="53"/>
      <c r="N139" s="49"/>
      <c r="O139" s="47"/>
      <c r="P139" s="48"/>
      <c r="Q139" s="48"/>
      <c r="R139" s="47"/>
      <c r="S139" s="48"/>
      <c r="T139" s="48"/>
    </row>
    <row r="140" spans="1:20" s="9" customFormat="1" ht="9.75" customHeight="1" thickBot="1">
      <c r="A140" s="144" t="s">
        <v>110</v>
      </c>
      <c r="B140" s="145"/>
      <c r="C140" s="145"/>
      <c r="D140" s="145"/>
      <c r="E140" s="145"/>
      <c r="F140" s="145"/>
      <c r="G140" s="146"/>
      <c r="H140" s="71"/>
      <c r="I140" s="71"/>
      <c r="J140" s="38">
        <f>J141+J142+J143+J144+J145+J146+J147+J148+J149</f>
        <v>0</v>
      </c>
      <c r="K140" s="35">
        <f>K141+K142+K143+K144+K145+K146+K147+K148+K149</f>
        <v>0</v>
      </c>
      <c r="L140" s="11"/>
      <c r="M140" s="53"/>
      <c r="N140" s="49"/>
      <c r="O140" s="47"/>
      <c r="P140" s="48"/>
      <c r="Q140" s="48"/>
      <c r="R140" s="47"/>
      <c r="S140" s="48"/>
      <c r="T140" s="48"/>
    </row>
    <row r="141" spans="1:20" s="9" customFormat="1" ht="9.75" customHeight="1">
      <c r="A141" s="60">
        <v>460</v>
      </c>
      <c r="B141" s="182" t="s">
        <v>34</v>
      </c>
      <c r="C141" s="183"/>
      <c r="D141" s="184">
        <v>450</v>
      </c>
      <c r="E141" s="185"/>
      <c r="F141" s="138">
        <v>350</v>
      </c>
      <c r="G141" s="143"/>
      <c r="H141" s="69"/>
      <c r="I141" s="69"/>
      <c r="J141" s="92">
        <f t="shared" ref="J141:J149" si="44">D141*H141</f>
        <v>0</v>
      </c>
      <c r="K141" s="89">
        <f t="shared" ref="K141:K149" si="45">F141*I141</f>
        <v>0</v>
      </c>
      <c r="M141" s="53"/>
      <c r="N141" s="49"/>
      <c r="O141" s="47"/>
      <c r="P141" s="48"/>
      <c r="Q141" s="48"/>
      <c r="R141" s="47"/>
      <c r="S141" s="48"/>
      <c r="T141" s="48"/>
    </row>
    <row r="142" spans="1:20" s="9" customFormat="1" ht="9.75" customHeight="1">
      <c r="A142" s="27">
        <v>461</v>
      </c>
      <c r="B142" s="122" t="s">
        <v>33</v>
      </c>
      <c r="C142" s="123"/>
      <c r="D142" s="142">
        <v>450</v>
      </c>
      <c r="E142" s="143"/>
      <c r="F142" s="138">
        <v>350</v>
      </c>
      <c r="G142" s="143"/>
      <c r="H142" s="69"/>
      <c r="I142" s="69"/>
      <c r="J142" s="92">
        <f t="shared" si="44"/>
        <v>0</v>
      </c>
      <c r="K142" s="89">
        <f t="shared" si="45"/>
        <v>0</v>
      </c>
      <c r="M142" s="46"/>
      <c r="N142" s="49"/>
      <c r="O142" s="47"/>
      <c r="P142" s="48"/>
      <c r="Q142" s="48"/>
      <c r="R142" s="47"/>
      <c r="S142" s="48"/>
      <c r="T142" s="48"/>
    </row>
    <row r="143" spans="1:20" s="9" customFormat="1" ht="9.75" customHeight="1">
      <c r="A143" s="27">
        <v>462</v>
      </c>
      <c r="B143" s="122" t="s">
        <v>35</v>
      </c>
      <c r="C143" s="123"/>
      <c r="D143" s="136">
        <v>450</v>
      </c>
      <c r="E143" s="137"/>
      <c r="F143" s="138">
        <v>350</v>
      </c>
      <c r="G143" s="143"/>
      <c r="H143" s="69"/>
      <c r="I143" s="69"/>
      <c r="J143" s="92">
        <f t="shared" si="44"/>
        <v>0</v>
      </c>
      <c r="K143" s="89">
        <f t="shared" si="45"/>
        <v>0</v>
      </c>
      <c r="M143" s="46"/>
      <c r="N143" s="49"/>
      <c r="O143" s="49"/>
      <c r="P143" s="50"/>
      <c r="Q143" s="50"/>
      <c r="R143" s="47"/>
      <c r="S143" s="50"/>
      <c r="T143" s="50"/>
    </row>
    <row r="144" spans="1:20" s="9" customFormat="1" ht="9.75" customHeight="1">
      <c r="A144" s="27">
        <v>463</v>
      </c>
      <c r="B144" s="122" t="s">
        <v>103</v>
      </c>
      <c r="C144" s="123"/>
      <c r="D144" s="142">
        <v>450</v>
      </c>
      <c r="E144" s="143"/>
      <c r="F144" s="138">
        <v>350</v>
      </c>
      <c r="G144" s="143"/>
      <c r="H144" s="69"/>
      <c r="I144" s="69"/>
      <c r="J144" s="92">
        <f t="shared" si="44"/>
        <v>0</v>
      </c>
      <c r="K144" s="89">
        <f t="shared" si="45"/>
        <v>0</v>
      </c>
      <c r="M144" s="46"/>
      <c r="N144" s="49"/>
      <c r="O144" s="49"/>
      <c r="P144" s="50"/>
      <c r="Q144" s="50"/>
      <c r="R144" s="47"/>
      <c r="S144" s="50"/>
      <c r="T144" s="50"/>
    </row>
    <row r="145" spans="1:20" s="9" customFormat="1" ht="9.75" customHeight="1">
      <c r="A145" s="27">
        <v>464</v>
      </c>
      <c r="B145" s="132" t="s">
        <v>67</v>
      </c>
      <c r="C145" s="133"/>
      <c r="D145" s="136">
        <v>450</v>
      </c>
      <c r="E145" s="137"/>
      <c r="F145" s="138">
        <v>350</v>
      </c>
      <c r="G145" s="143"/>
      <c r="H145" s="69"/>
      <c r="I145" s="69"/>
      <c r="J145" s="92">
        <f t="shared" si="44"/>
        <v>0</v>
      </c>
      <c r="K145" s="89">
        <f t="shared" si="45"/>
        <v>0</v>
      </c>
      <c r="M145" s="46"/>
      <c r="N145" s="49"/>
      <c r="O145" s="49"/>
      <c r="P145" s="50"/>
      <c r="Q145" s="50"/>
      <c r="R145" s="47"/>
      <c r="S145" s="50"/>
      <c r="T145" s="50"/>
    </row>
    <row r="146" spans="1:20" s="9" customFormat="1" ht="9.75" customHeight="1">
      <c r="A146" s="27">
        <v>465</v>
      </c>
      <c r="B146" s="122" t="s">
        <v>104</v>
      </c>
      <c r="C146" s="123"/>
      <c r="D146" s="142">
        <v>450</v>
      </c>
      <c r="E146" s="143"/>
      <c r="F146" s="138">
        <v>350</v>
      </c>
      <c r="G146" s="143"/>
      <c r="H146" s="69"/>
      <c r="I146" s="69"/>
      <c r="J146" s="92">
        <f t="shared" si="44"/>
        <v>0</v>
      </c>
      <c r="K146" s="89">
        <f t="shared" si="45"/>
        <v>0</v>
      </c>
      <c r="M146" s="46"/>
      <c r="N146" s="49"/>
      <c r="O146" s="49"/>
      <c r="P146" s="50"/>
      <c r="Q146" s="50"/>
      <c r="R146" s="47"/>
      <c r="S146" s="50"/>
      <c r="T146" s="50"/>
    </row>
    <row r="147" spans="1:20" s="9" customFormat="1" ht="9.75" customHeight="1">
      <c r="A147" s="27">
        <v>466</v>
      </c>
      <c r="B147" s="122" t="s">
        <v>105</v>
      </c>
      <c r="C147" s="123"/>
      <c r="D147" s="136">
        <v>450</v>
      </c>
      <c r="E147" s="137"/>
      <c r="F147" s="138">
        <v>350</v>
      </c>
      <c r="G147" s="143"/>
      <c r="H147" s="69"/>
      <c r="I147" s="69"/>
      <c r="J147" s="92">
        <f t="shared" si="44"/>
        <v>0</v>
      </c>
      <c r="K147" s="89">
        <f t="shared" si="45"/>
        <v>0</v>
      </c>
      <c r="M147" s="46"/>
      <c r="N147" s="49"/>
      <c r="O147" s="49"/>
      <c r="P147" s="50"/>
      <c r="Q147" s="50"/>
      <c r="R147" s="47"/>
      <c r="S147" s="50"/>
      <c r="T147" s="50"/>
    </row>
    <row r="148" spans="1:20" s="9" customFormat="1" ht="9.75" customHeight="1">
      <c r="A148" s="27">
        <v>467</v>
      </c>
      <c r="B148" s="122" t="s">
        <v>106</v>
      </c>
      <c r="C148" s="123"/>
      <c r="D148" s="142">
        <v>450</v>
      </c>
      <c r="E148" s="143"/>
      <c r="F148" s="138">
        <v>350</v>
      </c>
      <c r="G148" s="143"/>
      <c r="H148" s="69"/>
      <c r="I148" s="69"/>
      <c r="J148" s="92">
        <f t="shared" si="44"/>
        <v>0</v>
      </c>
      <c r="K148" s="89">
        <f t="shared" si="45"/>
        <v>0</v>
      </c>
      <c r="M148" s="58"/>
      <c r="N148" s="49"/>
      <c r="O148" s="49"/>
      <c r="P148" s="50"/>
      <c r="Q148" s="50"/>
      <c r="R148" s="47"/>
      <c r="S148" s="50"/>
      <c r="T148" s="50"/>
    </row>
    <row r="149" spans="1:20" s="9" customFormat="1" ht="9.75" customHeight="1" thickBot="1">
      <c r="A149" s="63">
        <v>468</v>
      </c>
      <c r="B149" s="120" t="s">
        <v>107</v>
      </c>
      <c r="C149" s="121"/>
      <c r="D149" s="136">
        <v>450</v>
      </c>
      <c r="E149" s="137"/>
      <c r="F149" s="138">
        <v>350</v>
      </c>
      <c r="G149" s="143"/>
      <c r="H149" s="69"/>
      <c r="I149" s="69"/>
      <c r="J149" s="92">
        <f t="shared" si="44"/>
        <v>0</v>
      </c>
      <c r="K149" s="89">
        <f t="shared" si="45"/>
        <v>0</v>
      </c>
      <c r="M149" s="58"/>
      <c r="N149" s="49"/>
      <c r="O149" s="49"/>
      <c r="P149" s="50"/>
      <c r="Q149" s="50"/>
      <c r="R149" s="47"/>
      <c r="S149" s="50"/>
      <c r="T149" s="50"/>
    </row>
    <row r="150" spans="1:20" s="9" customFormat="1" ht="9.75" customHeight="1" thickBot="1">
      <c r="A150" s="144" t="s">
        <v>118</v>
      </c>
      <c r="B150" s="145"/>
      <c r="C150" s="145"/>
      <c r="D150" s="145"/>
      <c r="E150" s="145"/>
      <c r="F150" s="145"/>
      <c r="G150" s="146"/>
      <c r="H150" s="71"/>
      <c r="I150" s="71"/>
      <c r="J150" s="38">
        <f>J151+J152+J153+J154+J155+J156+J157+J158+J159+J160+J161+J162+J163+J164+J165+J166+J167+J168+J169+J170+J171+J172+J173+J174+J175+J176+J177+J178+J179</f>
        <v>0</v>
      </c>
      <c r="K150" s="35">
        <f>K151+K152+K153+K154+K155+K156+K157+K158+K159+K160+K161+K162+K163+K164+K165+K166+K167+K168+K169+K170+K171+K172+K173+K174+K175+K176+K177+K178+K179</f>
        <v>0</v>
      </c>
      <c r="L150" s="11"/>
      <c r="M150" s="59"/>
      <c r="P150" s="11"/>
      <c r="Q150" s="11"/>
      <c r="S150" s="11"/>
      <c r="T150" s="11"/>
    </row>
    <row r="151" spans="1:20" s="9" customFormat="1" ht="9.75" customHeight="1">
      <c r="A151" s="25">
        <v>501</v>
      </c>
      <c r="B151" s="192" t="s">
        <v>27</v>
      </c>
      <c r="C151" s="193"/>
      <c r="D151" s="134">
        <v>80</v>
      </c>
      <c r="E151" s="135"/>
      <c r="F151" s="184">
        <v>50</v>
      </c>
      <c r="G151" s="185"/>
      <c r="H151" s="69"/>
      <c r="I151" s="69"/>
      <c r="J151" s="91">
        <f>D151*H151</f>
        <v>0</v>
      </c>
      <c r="K151" s="102">
        <f>F151*I151</f>
        <v>0</v>
      </c>
      <c r="M151" s="59"/>
      <c r="P151" s="11"/>
      <c r="Q151" s="11"/>
      <c r="S151" s="11"/>
      <c r="T151" s="11"/>
    </row>
    <row r="152" spans="1:20" s="9" customFormat="1" ht="9.75" customHeight="1">
      <c r="A152" s="26">
        <v>502</v>
      </c>
      <c r="B152" s="130" t="s">
        <v>28</v>
      </c>
      <c r="C152" s="131"/>
      <c r="D152" s="138">
        <v>80</v>
      </c>
      <c r="E152" s="139"/>
      <c r="F152" s="140">
        <v>50</v>
      </c>
      <c r="G152" s="141"/>
      <c r="H152" s="69"/>
      <c r="I152" s="69"/>
      <c r="J152" s="92">
        <f t="shared" ref="J152:J179" si="46">D152*H152</f>
        <v>0</v>
      </c>
      <c r="K152" s="89">
        <f t="shared" ref="K152:K179" si="47">F152*I152</f>
        <v>0</v>
      </c>
      <c r="M152" s="59"/>
      <c r="P152" s="11"/>
      <c r="Q152" s="11"/>
      <c r="S152" s="11"/>
      <c r="T152" s="11"/>
    </row>
    <row r="153" spans="1:20" s="9" customFormat="1" ht="9.75" customHeight="1">
      <c r="A153" s="25">
        <v>503</v>
      </c>
      <c r="B153" s="130" t="s">
        <v>30</v>
      </c>
      <c r="C153" s="131"/>
      <c r="D153" s="134">
        <v>80</v>
      </c>
      <c r="E153" s="135"/>
      <c r="F153" s="142">
        <v>50</v>
      </c>
      <c r="G153" s="143"/>
      <c r="H153" s="69"/>
      <c r="I153" s="69"/>
      <c r="J153" s="92">
        <f t="shared" si="46"/>
        <v>0</v>
      </c>
      <c r="K153" s="89">
        <f t="shared" si="47"/>
        <v>0</v>
      </c>
      <c r="M153" s="58"/>
      <c r="N153" s="49"/>
      <c r="O153" s="49"/>
      <c r="P153" s="50"/>
      <c r="Q153" s="50"/>
      <c r="R153" s="47"/>
      <c r="S153" s="50"/>
      <c r="T153" s="50"/>
    </row>
    <row r="154" spans="1:20" s="9" customFormat="1" ht="9.75" customHeight="1">
      <c r="A154" s="26">
        <v>504</v>
      </c>
      <c r="B154" s="130" t="s">
        <v>33</v>
      </c>
      <c r="C154" s="131"/>
      <c r="D154" s="138">
        <v>80</v>
      </c>
      <c r="E154" s="139"/>
      <c r="F154" s="142">
        <v>50</v>
      </c>
      <c r="G154" s="143"/>
      <c r="H154" s="69"/>
      <c r="I154" s="69"/>
      <c r="J154" s="92">
        <f t="shared" si="46"/>
        <v>0</v>
      </c>
      <c r="K154" s="89">
        <f t="shared" si="47"/>
        <v>0</v>
      </c>
      <c r="M154" s="58"/>
      <c r="N154" s="49"/>
      <c r="O154" s="49"/>
      <c r="P154" s="50"/>
      <c r="Q154" s="50"/>
      <c r="R154" s="47"/>
      <c r="S154" s="50"/>
      <c r="T154" s="50"/>
    </row>
    <row r="155" spans="1:20" s="9" customFormat="1" ht="9.75" customHeight="1">
      <c r="A155" s="25">
        <v>505</v>
      </c>
      <c r="B155" s="130" t="s">
        <v>35</v>
      </c>
      <c r="C155" s="131"/>
      <c r="D155" s="134">
        <v>80</v>
      </c>
      <c r="E155" s="135"/>
      <c r="F155" s="136">
        <v>50</v>
      </c>
      <c r="G155" s="137"/>
      <c r="H155" s="69"/>
      <c r="I155" s="69"/>
      <c r="J155" s="92">
        <f t="shared" si="46"/>
        <v>0</v>
      </c>
      <c r="K155" s="89">
        <f t="shared" si="47"/>
        <v>0</v>
      </c>
      <c r="M155" s="59"/>
      <c r="P155" s="11"/>
      <c r="Q155" s="11"/>
      <c r="S155" s="11"/>
      <c r="T155" s="11"/>
    </row>
    <row r="156" spans="1:20" s="9" customFormat="1" ht="9.75" customHeight="1">
      <c r="A156" s="26">
        <v>506</v>
      </c>
      <c r="B156" s="130" t="s">
        <v>34</v>
      </c>
      <c r="C156" s="131"/>
      <c r="D156" s="138">
        <v>80</v>
      </c>
      <c r="E156" s="139"/>
      <c r="F156" s="140">
        <v>50</v>
      </c>
      <c r="G156" s="141"/>
      <c r="H156" s="69"/>
      <c r="I156" s="69"/>
      <c r="J156" s="92">
        <f t="shared" si="46"/>
        <v>0</v>
      </c>
      <c r="K156" s="89">
        <f t="shared" si="47"/>
        <v>0</v>
      </c>
      <c r="M156" s="59"/>
      <c r="P156" s="11"/>
      <c r="Q156" s="11"/>
      <c r="S156" s="11"/>
      <c r="T156" s="11"/>
    </row>
    <row r="157" spans="1:20" s="9" customFormat="1" ht="9.75" customHeight="1">
      <c r="A157" s="25">
        <v>507</v>
      </c>
      <c r="B157" s="126" t="s">
        <v>31</v>
      </c>
      <c r="C157" s="127"/>
      <c r="D157" s="134">
        <v>80</v>
      </c>
      <c r="E157" s="135"/>
      <c r="F157" s="142">
        <v>50</v>
      </c>
      <c r="G157" s="143"/>
      <c r="H157" s="69"/>
      <c r="I157" s="69"/>
      <c r="J157" s="92">
        <f t="shared" si="46"/>
        <v>0</v>
      </c>
      <c r="K157" s="89">
        <f t="shared" si="47"/>
        <v>0</v>
      </c>
      <c r="M157" s="59"/>
      <c r="P157" s="11"/>
      <c r="Q157" s="11"/>
      <c r="S157" s="11"/>
      <c r="T157" s="11"/>
    </row>
    <row r="158" spans="1:20" s="11" customFormat="1" ht="9.75" customHeight="1">
      <c r="A158" s="26">
        <v>508</v>
      </c>
      <c r="B158" s="130" t="s">
        <v>32</v>
      </c>
      <c r="C158" s="131"/>
      <c r="D158" s="138">
        <v>80</v>
      </c>
      <c r="E158" s="139"/>
      <c r="F158" s="142">
        <v>50</v>
      </c>
      <c r="G158" s="143"/>
      <c r="H158" s="69"/>
      <c r="I158" s="69"/>
      <c r="J158" s="92">
        <f t="shared" si="46"/>
        <v>0</v>
      </c>
      <c r="K158" s="89">
        <f t="shared" si="47"/>
        <v>0</v>
      </c>
      <c r="L158" s="9"/>
      <c r="M158" s="55"/>
    </row>
    <row r="159" spans="1:20" ht="9.75" customHeight="1">
      <c r="A159" s="25">
        <v>509</v>
      </c>
      <c r="B159" s="130" t="s">
        <v>36</v>
      </c>
      <c r="C159" s="131"/>
      <c r="D159" s="134">
        <v>80</v>
      </c>
      <c r="E159" s="135"/>
      <c r="F159" s="136">
        <v>50</v>
      </c>
      <c r="G159" s="137"/>
      <c r="H159" s="69"/>
      <c r="I159" s="69"/>
      <c r="J159" s="92">
        <f t="shared" si="46"/>
        <v>0</v>
      </c>
      <c r="K159" s="89">
        <f t="shared" si="47"/>
        <v>0</v>
      </c>
      <c r="L159" s="9"/>
    </row>
    <row r="160" spans="1:20" ht="9.75" customHeight="1">
      <c r="A160" s="26">
        <v>510</v>
      </c>
      <c r="B160" s="130" t="s">
        <v>39</v>
      </c>
      <c r="C160" s="131"/>
      <c r="D160" s="138">
        <v>80</v>
      </c>
      <c r="E160" s="139"/>
      <c r="F160" s="142">
        <v>50</v>
      </c>
      <c r="G160" s="143"/>
      <c r="H160" s="69"/>
      <c r="I160" s="69"/>
      <c r="J160" s="92">
        <f t="shared" si="46"/>
        <v>0</v>
      </c>
      <c r="K160" s="89">
        <f t="shared" si="47"/>
        <v>0</v>
      </c>
      <c r="L160" s="9"/>
    </row>
    <row r="161" spans="1:12" ht="9.75" customHeight="1">
      <c r="A161" s="25">
        <v>511</v>
      </c>
      <c r="B161" s="126" t="s">
        <v>40</v>
      </c>
      <c r="C161" s="127"/>
      <c r="D161" s="134">
        <v>80</v>
      </c>
      <c r="E161" s="135"/>
      <c r="F161" s="136">
        <v>50</v>
      </c>
      <c r="G161" s="137"/>
      <c r="H161" s="69"/>
      <c r="I161" s="69"/>
      <c r="J161" s="92">
        <f t="shared" si="46"/>
        <v>0</v>
      </c>
      <c r="K161" s="89">
        <f t="shared" si="47"/>
        <v>0</v>
      </c>
      <c r="L161" s="9"/>
    </row>
    <row r="162" spans="1:12" ht="9.75" customHeight="1">
      <c r="A162" s="26">
        <v>512</v>
      </c>
      <c r="B162" s="130" t="s">
        <v>38</v>
      </c>
      <c r="C162" s="131"/>
      <c r="D162" s="138">
        <v>80</v>
      </c>
      <c r="E162" s="139"/>
      <c r="F162" s="140">
        <v>50</v>
      </c>
      <c r="G162" s="141"/>
      <c r="H162" s="69"/>
      <c r="I162" s="69"/>
      <c r="J162" s="92">
        <f t="shared" si="46"/>
        <v>0</v>
      </c>
      <c r="K162" s="89">
        <f t="shared" si="47"/>
        <v>0</v>
      </c>
      <c r="L162" s="9"/>
    </row>
    <row r="163" spans="1:12" ht="9.75" customHeight="1">
      <c r="A163" s="25">
        <v>513</v>
      </c>
      <c r="B163" s="130" t="s">
        <v>29</v>
      </c>
      <c r="C163" s="131"/>
      <c r="D163" s="134">
        <v>80</v>
      </c>
      <c r="E163" s="135"/>
      <c r="F163" s="142">
        <v>50</v>
      </c>
      <c r="G163" s="143"/>
      <c r="H163" s="69"/>
      <c r="I163" s="69"/>
      <c r="J163" s="92">
        <f t="shared" si="46"/>
        <v>0</v>
      </c>
      <c r="K163" s="89">
        <f t="shared" si="47"/>
        <v>0</v>
      </c>
      <c r="L163" s="9"/>
    </row>
    <row r="164" spans="1:12" ht="9.75" customHeight="1">
      <c r="A164" s="26">
        <v>514</v>
      </c>
      <c r="B164" s="130" t="s">
        <v>41</v>
      </c>
      <c r="C164" s="131"/>
      <c r="D164" s="138">
        <v>80</v>
      </c>
      <c r="E164" s="139"/>
      <c r="F164" s="142">
        <v>50</v>
      </c>
      <c r="G164" s="143"/>
      <c r="H164" s="69"/>
      <c r="I164" s="69"/>
      <c r="J164" s="92">
        <f t="shared" si="46"/>
        <v>0</v>
      </c>
      <c r="K164" s="89">
        <f t="shared" si="47"/>
        <v>0</v>
      </c>
      <c r="L164" s="9"/>
    </row>
    <row r="165" spans="1:12" ht="9.75" customHeight="1">
      <c r="A165" s="25">
        <v>515</v>
      </c>
      <c r="B165" s="130" t="s">
        <v>42</v>
      </c>
      <c r="C165" s="131"/>
      <c r="D165" s="134">
        <v>80</v>
      </c>
      <c r="E165" s="135"/>
      <c r="F165" s="136">
        <v>50</v>
      </c>
      <c r="G165" s="137"/>
      <c r="H165" s="69"/>
      <c r="I165" s="69"/>
      <c r="J165" s="92">
        <f t="shared" si="46"/>
        <v>0</v>
      </c>
      <c r="K165" s="89">
        <f t="shared" si="47"/>
        <v>0</v>
      </c>
      <c r="L165" s="9"/>
    </row>
    <row r="166" spans="1:12" ht="9.75" customHeight="1">
      <c r="A166" s="26">
        <v>516</v>
      </c>
      <c r="B166" s="130" t="s">
        <v>37</v>
      </c>
      <c r="C166" s="131"/>
      <c r="D166" s="138">
        <v>80</v>
      </c>
      <c r="E166" s="139"/>
      <c r="F166" s="140">
        <v>50</v>
      </c>
      <c r="G166" s="141"/>
      <c r="H166" s="69"/>
      <c r="I166" s="69"/>
      <c r="J166" s="92">
        <f t="shared" si="46"/>
        <v>0</v>
      </c>
      <c r="K166" s="89">
        <f t="shared" si="47"/>
        <v>0</v>
      </c>
      <c r="L166" s="9"/>
    </row>
    <row r="167" spans="1:12" ht="9.75" customHeight="1">
      <c r="A167" s="25">
        <v>517</v>
      </c>
      <c r="B167" s="130" t="s">
        <v>43</v>
      </c>
      <c r="C167" s="131"/>
      <c r="D167" s="134">
        <v>80</v>
      </c>
      <c r="E167" s="135"/>
      <c r="F167" s="142">
        <v>50</v>
      </c>
      <c r="G167" s="143"/>
      <c r="H167" s="69"/>
      <c r="I167" s="69"/>
      <c r="J167" s="92">
        <f t="shared" si="46"/>
        <v>0</v>
      </c>
      <c r="K167" s="89">
        <f t="shared" si="47"/>
        <v>0</v>
      </c>
      <c r="L167" s="9"/>
    </row>
    <row r="168" spans="1:12" ht="9.75" customHeight="1">
      <c r="A168" s="26">
        <v>518</v>
      </c>
      <c r="B168" s="130" t="s">
        <v>44</v>
      </c>
      <c r="C168" s="131"/>
      <c r="D168" s="138">
        <v>80</v>
      </c>
      <c r="E168" s="139"/>
      <c r="F168" s="142">
        <v>50</v>
      </c>
      <c r="G168" s="143"/>
      <c r="H168" s="69"/>
      <c r="I168" s="69"/>
      <c r="J168" s="92">
        <f t="shared" si="46"/>
        <v>0</v>
      </c>
      <c r="K168" s="89">
        <f t="shared" si="47"/>
        <v>0</v>
      </c>
      <c r="L168" s="9"/>
    </row>
    <row r="169" spans="1:12" ht="9.75" customHeight="1">
      <c r="A169" s="25">
        <v>519</v>
      </c>
      <c r="B169" s="130" t="s">
        <v>45</v>
      </c>
      <c r="C169" s="131"/>
      <c r="D169" s="134">
        <v>80</v>
      </c>
      <c r="E169" s="135"/>
      <c r="F169" s="136">
        <v>50</v>
      </c>
      <c r="G169" s="137"/>
      <c r="H169" s="69"/>
      <c r="I169" s="69"/>
      <c r="J169" s="92">
        <f t="shared" si="46"/>
        <v>0</v>
      </c>
      <c r="K169" s="89">
        <f t="shared" si="47"/>
        <v>0</v>
      </c>
      <c r="L169" s="9"/>
    </row>
    <row r="170" spans="1:12" ht="9.75" customHeight="1">
      <c r="A170" s="26">
        <v>520</v>
      </c>
      <c r="B170" s="130" t="s">
        <v>46</v>
      </c>
      <c r="C170" s="131"/>
      <c r="D170" s="138">
        <v>80</v>
      </c>
      <c r="E170" s="139"/>
      <c r="F170" s="140">
        <v>50</v>
      </c>
      <c r="G170" s="141"/>
      <c r="H170" s="69"/>
      <c r="I170" s="69"/>
      <c r="J170" s="92">
        <f t="shared" si="46"/>
        <v>0</v>
      </c>
      <c r="K170" s="89">
        <f t="shared" si="47"/>
        <v>0</v>
      </c>
      <c r="L170" s="9"/>
    </row>
    <row r="171" spans="1:12" ht="9.75" customHeight="1">
      <c r="A171" s="25">
        <v>521</v>
      </c>
      <c r="B171" s="130" t="s">
        <v>47</v>
      </c>
      <c r="C171" s="131"/>
      <c r="D171" s="134">
        <v>80</v>
      </c>
      <c r="E171" s="135"/>
      <c r="F171" s="142">
        <v>50</v>
      </c>
      <c r="G171" s="143"/>
      <c r="H171" s="69"/>
      <c r="I171" s="69"/>
      <c r="J171" s="92">
        <f t="shared" si="46"/>
        <v>0</v>
      </c>
      <c r="K171" s="89">
        <f t="shared" si="47"/>
        <v>0</v>
      </c>
      <c r="L171" s="9"/>
    </row>
    <row r="172" spans="1:12" ht="9.75" customHeight="1">
      <c r="A172" s="26">
        <v>522</v>
      </c>
      <c r="B172" s="130" t="s">
        <v>48</v>
      </c>
      <c r="C172" s="131"/>
      <c r="D172" s="138">
        <v>80</v>
      </c>
      <c r="E172" s="139"/>
      <c r="F172" s="142">
        <v>50</v>
      </c>
      <c r="G172" s="143"/>
      <c r="H172" s="69"/>
      <c r="I172" s="69"/>
      <c r="J172" s="92">
        <f t="shared" si="46"/>
        <v>0</v>
      </c>
      <c r="K172" s="89">
        <f t="shared" si="47"/>
        <v>0</v>
      </c>
      <c r="L172" s="9"/>
    </row>
    <row r="173" spans="1:12" ht="9.75" customHeight="1">
      <c r="A173" s="25">
        <v>525</v>
      </c>
      <c r="B173" s="126" t="s">
        <v>97</v>
      </c>
      <c r="C173" s="127"/>
      <c r="D173" s="134">
        <v>80</v>
      </c>
      <c r="E173" s="135"/>
      <c r="F173" s="142">
        <v>50</v>
      </c>
      <c r="G173" s="143"/>
      <c r="H173" s="69"/>
      <c r="I173" s="69"/>
      <c r="J173" s="92">
        <f t="shared" si="46"/>
        <v>0</v>
      </c>
      <c r="K173" s="89">
        <f t="shared" si="47"/>
        <v>0</v>
      </c>
      <c r="L173" s="9"/>
    </row>
    <row r="174" spans="1:12" ht="9.75" customHeight="1">
      <c r="A174" s="26">
        <v>526</v>
      </c>
      <c r="B174" s="130" t="s">
        <v>98</v>
      </c>
      <c r="C174" s="131"/>
      <c r="D174" s="138">
        <v>80</v>
      </c>
      <c r="E174" s="139"/>
      <c r="F174" s="142">
        <v>50</v>
      </c>
      <c r="G174" s="143"/>
      <c r="H174" s="69"/>
      <c r="I174" s="69"/>
      <c r="J174" s="92">
        <f t="shared" si="46"/>
        <v>0</v>
      </c>
      <c r="K174" s="89">
        <f t="shared" si="47"/>
        <v>0</v>
      </c>
      <c r="L174" s="9"/>
    </row>
    <row r="175" spans="1:12" ht="9.75" customHeight="1">
      <c r="A175" s="26">
        <v>528</v>
      </c>
      <c r="B175" s="130" t="s">
        <v>99</v>
      </c>
      <c r="C175" s="131"/>
      <c r="D175" s="138">
        <v>80</v>
      </c>
      <c r="E175" s="139"/>
      <c r="F175" s="140">
        <v>50</v>
      </c>
      <c r="G175" s="141"/>
      <c r="H175" s="69"/>
      <c r="I175" s="69"/>
      <c r="J175" s="92">
        <f t="shared" si="46"/>
        <v>0</v>
      </c>
      <c r="K175" s="89">
        <f t="shared" si="47"/>
        <v>0</v>
      </c>
      <c r="L175" s="9"/>
    </row>
    <row r="176" spans="1:12" ht="9.75" customHeight="1">
      <c r="A176" s="25">
        <v>529</v>
      </c>
      <c r="B176" s="130" t="s">
        <v>56</v>
      </c>
      <c r="C176" s="131"/>
      <c r="D176" s="134">
        <v>80</v>
      </c>
      <c r="E176" s="135"/>
      <c r="F176" s="142">
        <v>50</v>
      </c>
      <c r="G176" s="143"/>
      <c r="H176" s="69"/>
      <c r="I176" s="69"/>
      <c r="J176" s="92">
        <f t="shared" si="46"/>
        <v>0</v>
      </c>
      <c r="K176" s="89">
        <f t="shared" si="47"/>
        <v>0</v>
      </c>
      <c r="L176" s="9"/>
    </row>
    <row r="177" spans="1:20" s="11" customFormat="1" ht="9.75" customHeight="1">
      <c r="A177" s="26">
        <v>530</v>
      </c>
      <c r="B177" s="130" t="s">
        <v>100</v>
      </c>
      <c r="C177" s="131"/>
      <c r="D177" s="138">
        <v>80</v>
      </c>
      <c r="E177" s="139"/>
      <c r="F177" s="142">
        <v>50</v>
      </c>
      <c r="G177" s="143"/>
      <c r="H177" s="69"/>
      <c r="I177" s="69"/>
      <c r="J177" s="92">
        <f t="shared" si="46"/>
        <v>0</v>
      </c>
      <c r="K177" s="89">
        <f t="shared" si="47"/>
        <v>0</v>
      </c>
      <c r="L177" s="9"/>
      <c r="M177" s="55"/>
    </row>
    <row r="178" spans="1:20" s="11" customFormat="1" ht="9.75" customHeight="1">
      <c r="A178" s="25">
        <v>537</v>
      </c>
      <c r="B178" s="130" t="s">
        <v>101</v>
      </c>
      <c r="C178" s="131"/>
      <c r="D178" s="134">
        <v>80</v>
      </c>
      <c r="E178" s="135"/>
      <c r="F178" s="136">
        <v>50</v>
      </c>
      <c r="G178" s="137"/>
      <c r="H178" s="69"/>
      <c r="I178" s="69"/>
      <c r="J178" s="92">
        <f t="shared" si="46"/>
        <v>0</v>
      </c>
      <c r="K178" s="89">
        <f t="shared" si="47"/>
        <v>0</v>
      </c>
      <c r="L178" s="9"/>
      <c r="M178" s="55"/>
    </row>
    <row r="179" spans="1:20" ht="9.75" customHeight="1" thickBot="1">
      <c r="A179" s="26">
        <v>538</v>
      </c>
      <c r="B179" s="130" t="s">
        <v>7</v>
      </c>
      <c r="C179" s="131"/>
      <c r="D179" s="138">
        <v>80</v>
      </c>
      <c r="E179" s="139"/>
      <c r="F179" s="140">
        <v>50</v>
      </c>
      <c r="G179" s="141"/>
      <c r="H179" s="69"/>
      <c r="I179" s="69"/>
      <c r="J179" s="91">
        <f t="shared" si="46"/>
        <v>0</v>
      </c>
      <c r="K179" s="102">
        <f t="shared" si="47"/>
        <v>0</v>
      </c>
      <c r="L179" s="9"/>
    </row>
    <row r="180" spans="1:20" ht="9.75" customHeight="1" thickBot="1">
      <c r="A180" s="144"/>
      <c r="B180" s="145"/>
      <c r="C180" s="145"/>
      <c r="D180" s="145"/>
      <c r="E180" s="145"/>
      <c r="F180" s="145"/>
      <c r="G180" s="146"/>
      <c r="H180" s="71"/>
      <c r="I180" s="71"/>
      <c r="J180" s="38">
        <f>J181+J182</f>
        <v>0</v>
      </c>
      <c r="K180" s="35">
        <f>K181+K182</f>
        <v>0</v>
      </c>
      <c r="L180" s="11"/>
    </row>
    <row r="181" spans="1:20" ht="9.75" customHeight="1">
      <c r="A181" s="19">
        <v>600</v>
      </c>
      <c r="B181" s="128" t="s">
        <v>137</v>
      </c>
      <c r="C181" s="129"/>
      <c r="D181" s="223">
        <v>60</v>
      </c>
      <c r="E181" s="224"/>
      <c r="F181" s="159">
        <v>30</v>
      </c>
      <c r="G181" s="160"/>
      <c r="H181" s="69"/>
      <c r="I181" s="69"/>
      <c r="J181" s="93">
        <f>D181*H181</f>
        <v>0</v>
      </c>
      <c r="K181" s="111">
        <f>F181*I181</f>
        <v>0</v>
      </c>
    </row>
    <row r="182" spans="1:20" ht="9.75" customHeight="1" thickBot="1">
      <c r="A182" s="15">
        <v>615</v>
      </c>
      <c r="B182" s="150" t="s">
        <v>138</v>
      </c>
      <c r="C182" s="151"/>
      <c r="D182" s="190">
        <v>100</v>
      </c>
      <c r="E182" s="191"/>
      <c r="F182" s="166">
        <v>60</v>
      </c>
      <c r="G182" s="167"/>
      <c r="H182" s="69"/>
      <c r="I182" s="69"/>
      <c r="J182" s="94">
        <f t="shared" ref="J182" si="48">D182*H182</f>
        <v>0</v>
      </c>
      <c r="K182" s="90">
        <f t="shared" ref="K182" si="49">F182*I182</f>
        <v>0</v>
      </c>
    </row>
    <row r="183" spans="1:20" ht="9.75" customHeight="1" thickBot="1">
      <c r="A183" s="144" t="s">
        <v>23</v>
      </c>
      <c r="B183" s="145"/>
      <c r="C183" s="145"/>
      <c r="D183" s="145"/>
      <c r="E183" s="145"/>
      <c r="F183" s="145"/>
      <c r="G183" s="146"/>
      <c r="H183" s="71"/>
      <c r="I183" s="71"/>
      <c r="J183" s="38">
        <f>J184+J185</f>
        <v>0</v>
      </c>
      <c r="K183" s="35">
        <f>K184+K185</f>
        <v>0</v>
      </c>
      <c r="L183" s="11"/>
    </row>
    <row r="184" spans="1:20" ht="9.75" customHeight="1">
      <c r="A184" s="14">
        <v>850</v>
      </c>
      <c r="B184" s="128" t="s">
        <v>24</v>
      </c>
      <c r="C184" s="129"/>
      <c r="D184" s="203">
        <v>60</v>
      </c>
      <c r="E184" s="204"/>
      <c r="F184" s="159">
        <v>30</v>
      </c>
      <c r="G184" s="160"/>
      <c r="H184" s="69"/>
      <c r="I184" s="69"/>
      <c r="J184" s="86">
        <f>D184*H184</f>
        <v>0</v>
      </c>
      <c r="K184" s="97">
        <f>F184*I184</f>
        <v>0</v>
      </c>
    </row>
    <row r="185" spans="1:20" ht="9.75" customHeight="1" thickBot="1">
      <c r="A185" s="18">
        <v>851</v>
      </c>
      <c r="B185" s="161" t="s">
        <v>25</v>
      </c>
      <c r="C185" s="162"/>
      <c r="D185" s="225">
        <v>90</v>
      </c>
      <c r="E185" s="226"/>
      <c r="F185" s="152">
        <v>45</v>
      </c>
      <c r="G185" s="153"/>
      <c r="H185" s="70"/>
      <c r="I185" s="70"/>
      <c r="J185" s="95">
        <f>D185*H185</f>
        <v>0</v>
      </c>
      <c r="K185" s="98">
        <f>F185*I185</f>
        <v>0</v>
      </c>
    </row>
    <row r="186" spans="1:20" ht="9.75" customHeight="1" thickBot="1">
      <c r="A186" s="144" t="s">
        <v>26</v>
      </c>
      <c r="B186" s="145"/>
      <c r="C186" s="145"/>
      <c r="D186" s="145"/>
      <c r="E186" s="145"/>
      <c r="F186" s="145"/>
      <c r="G186" s="146"/>
      <c r="H186" s="71"/>
      <c r="I186" s="71"/>
      <c r="J186" s="34">
        <f>J187+J188</f>
        <v>0</v>
      </c>
      <c r="K186" s="40">
        <f>K187+K188</f>
        <v>0</v>
      </c>
      <c r="L186" s="11"/>
    </row>
    <row r="187" spans="1:20" ht="9.75" customHeight="1">
      <c r="A187" s="19">
        <v>852</v>
      </c>
      <c r="B187" s="128" t="s">
        <v>24</v>
      </c>
      <c r="C187" s="129"/>
      <c r="D187" s="223">
        <v>90</v>
      </c>
      <c r="E187" s="224"/>
      <c r="F187" s="159">
        <v>60</v>
      </c>
      <c r="G187" s="160"/>
      <c r="H187" s="69"/>
      <c r="I187" s="69"/>
      <c r="J187" s="96">
        <f>D187*H187</f>
        <v>0</v>
      </c>
      <c r="K187" s="111">
        <f>F187*I187</f>
        <v>0</v>
      </c>
    </row>
    <row r="188" spans="1:20" ht="9.75" customHeight="1" thickBot="1">
      <c r="A188" s="18">
        <v>853</v>
      </c>
      <c r="B188" s="161" t="s">
        <v>25</v>
      </c>
      <c r="C188" s="162"/>
      <c r="D188" s="225">
        <v>150</v>
      </c>
      <c r="E188" s="226"/>
      <c r="F188" s="152">
        <v>100</v>
      </c>
      <c r="G188" s="153"/>
      <c r="H188" s="70"/>
      <c r="I188" s="70"/>
      <c r="J188" s="95">
        <f>D188*H188</f>
        <v>0</v>
      </c>
      <c r="K188" s="98">
        <f>F188*I188</f>
        <v>0</v>
      </c>
    </row>
    <row r="189" spans="1:20" s="9" customFormat="1" ht="9.75" customHeight="1" thickBot="1">
      <c r="A189" s="144" t="s">
        <v>169</v>
      </c>
      <c r="B189" s="145"/>
      <c r="C189" s="145"/>
      <c r="D189" s="145"/>
      <c r="E189" s="145"/>
      <c r="F189" s="145"/>
      <c r="G189" s="146"/>
      <c r="H189" s="71"/>
      <c r="I189" s="71"/>
      <c r="J189" s="38">
        <f>J190+J191+J192+J193+J194+J195+J196+J197+J198+J199+J200+J201+J202</f>
        <v>0</v>
      </c>
      <c r="K189" s="35">
        <f>K190+K191+K192+K193+K194+K195+K196+K197+K198+K199+K200+K201+K202</f>
        <v>0</v>
      </c>
      <c r="L189" s="11"/>
      <c r="M189" s="46"/>
      <c r="N189" s="49"/>
      <c r="O189" s="47"/>
      <c r="P189" s="48"/>
      <c r="Q189" s="48"/>
      <c r="R189" s="47"/>
      <c r="S189" s="48"/>
      <c r="T189" s="48"/>
    </row>
    <row r="190" spans="1:20" s="9" customFormat="1" ht="9.75" customHeight="1">
      <c r="A190" s="14">
        <v>920</v>
      </c>
      <c r="B190" s="150" t="s">
        <v>144</v>
      </c>
      <c r="C190" s="151"/>
      <c r="D190" s="203">
        <v>70</v>
      </c>
      <c r="E190" s="204"/>
      <c r="F190" s="159">
        <v>35</v>
      </c>
      <c r="G190" s="160"/>
      <c r="H190" s="69"/>
      <c r="I190" s="69"/>
      <c r="J190" s="86">
        <f>D190*H190</f>
        <v>0</v>
      </c>
      <c r="K190" s="97">
        <f>F190*I190</f>
        <v>0</v>
      </c>
      <c r="L190"/>
      <c r="M190" s="46"/>
      <c r="N190" s="49"/>
      <c r="O190" s="49"/>
      <c r="P190" s="50"/>
      <c r="Q190" s="50"/>
      <c r="R190" s="47"/>
      <c r="S190" s="50"/>
      <c r="T190" s="50"/>
    </row>
    <row r="191" spans="1:20" s="9" customFormat="1" ht="9.75" customHeight="1">
      <c r="A191" s="15">
        <v>921</v>
      </c>
      <c r="B191" s="150" t="s">
        <v>145</v>
      </c>
      <c r="C191" s="151"/>
      <c r="D191" s="154">
        <v>70</v>
      </c>
      <c r="E191" s="155"/>
      <c r="F191" s="166">
        <v>35</v>
      </c>
      <c r="G191" s="167"/>
      <c r="H191" s="69"/>
      <c r="I191" s="69"/>
      <c r="J191" s="87">
        <f t="shared" ref="J191:J202" si="50">D191*H191</f>
        <v>0</v>
      </c>
      <c r="K191" s="90">
        <f t="shared" ref="K191:K202" si="51">F191*I191</f>
        <v>0</v>
      </c>
      <c r="L191"/>
      <c r="M191" s="46"/>
      <c r="N191" s="49"/>
      <c r="O191" s="49"/>
      <c r="P191" s="50"/>
      <c r="Q191" s="50"/>
      <c r="R191" s="47"/>
      <c r="S191" s="50"/>
      <c r="T191" s="50"/>
    </row>
    <row r="192" spans="1:20" s="9" customFormat="1" ht="9.75" customHeight="1">
      <c r="A192" s="14">
        <v>922</v>
      </c>
      <c r="B192" s="150" t="s">
        <v>152</v>
      </c>
      <c r="C192" s="151"/>
      <c r="D192" s="203">
        <v>70</v>
      </c>
      <c r="E192" s="204"/>
      <c r="F192" s="156">
        <v>35</v>
      </c>
      <c r="G192" s="157"/>
      <c r="H192" s="69"/>
      <c r="I192" s="69"/>
      <c r="J192" s="87">
        <f t="shared" si="50"/>
        <v>0</v>
      </c>
      <c r="K192" s="90">
        <f t="shared" si="51"/>
        <v>0</v>
      </c>
      <c r="L192"/>
      <c r="M192" s="46"/>
      <c r="N192" s="49"/>
      <c r="O192" s="49"/>
      <c r="P192" s="50"/>
      <c r="Q192" s="50"/>
      <c r="R192" s="47"/>
      <c r="S192" s="50"/>
      <c r="T192" s="50"/>
    </row>
    <row r="193" spans="1:20" s="9" customFormat="1" ht="9.75" customHeight="1">
      <c r="A193" s="15">
        <v>923</v>
      </c>
      <c r="B193" s="150" t="s">
        <v>146</v>
      </c>
      <c r="C193" s="151"/>
      <c r="D193" s="154">
        <v>70</v>
      </c>
      <c r="E193" s="155"/>
      <c r="F193" s="166">
        <v>35</v>
      </c>
      <c r="G193" s="167"/>
      <c r="H193" s="69"/>
      <c r="I193" s="69"/>
      <c r="J193" s="87">
        <f t="shared" si="50"/>
        <v>0</v>
      </c>
      <c r="K193" s="90">
        <f t="shared" si="51"/>
        <v>0</v>
      </c>
      <c r="L193"/>
      <c r="M193" s="46"/>
      <c r="N193" s="49"/>
      <c r="O193" s="49"/>
      <c r="P193" s="50"/>
      <c r="Q193" s="50"/>
      <c r="R193" s="47"/>
      <c r="S193" s="50"/>
      <c r="T193" s="50"/>
    </row>
    <row r="194" spans="1:20" s="9" customFormat="1" ht="9.75" customHeight="1">
      <c r="A194" s="14">
        <v>924</v>
      </c>
      <c r="B194" s="150" t="s">
        <v>153</v>
      </c>
      <c r="C194" s="151"/>
      <c r="D194" s="203">
        <v>70</v>
      </c>
      <c r="E194" s="204"/>
      <c r="F194" s="156">
        <v>35</v>
      </c>
      <c r="G194" s="157"/>
      <c r="H194" s="69"/>
      <c r="I194" s="69"/>
      <c r="J194" s="87">
        <f t="shared" si="50"/>
        <v>0</v>
      </c>
      <c r="K194" s="90">
        <f t="shared" si="51"/>
        <v>0</v>
      </c>
      <c r="L194"/>
      <c r="M194" s="46"/>
      <c r="N194" s="49"/>
      <c r="O194" s="49"/>
      <c r="P194" s="50"/>
      <c r="Q194" s="50"/>
      <c r="R194" s="47"/>
      <c r="S194" s="50"/>
      <c r="T194" s="50"/>
    </row>
    <row r="195" spans="1:20" s="9" customFormat="1" ht="9.75" customHeight="1">
      <c r="A195" s="15">
        <v>925</v>
      </c>
      <c r="B195" s="150" t="s">
        <v>147</v>
      </c>
      <c r="C195" s="151"/>
      <c r="D195" s="154">
        <v>70</v>
      </c>
      <c r="E195" s="155"/>
      <c r="F195" s="166">
        <v>35</v>
      </c>
      <c r="G195" s="167"/>
      <c r="H195" s="69"/>
      <c r="I195" s="69"/>
      <c r="J195" s="87">
        <f t="shared" si="50"/>
        <v>0</v>
      </c>
      <c r="K195" s="90">
        <f t="shared" si="51"/>
        <v>0</v>
      </c>
      <c r="L195"/>
      <c r="M195" s="46"/>
      <c r="N195" s="49"/>
      <c r="O195" s="49"/>
      <c r="P195" s="50"/>
      <c r="Q195" s="50"/>
      <c r="R195" s="47"/>
      <c r="S195" s="50"/>
      <c r="T195" s="50"/>
    </row>
    <row r="196" spans="1:20" s="9" customFormat="1" ht="9.75" customHeight="1">
      <c r="A196" s="14">
        <v>926</v>
      </c>
      <c r="B196" s="150" t="s">
        <v>154</v>
      </c>
      <c r="C196" s="151"/>
      <c r="D196" s="203">
        <v>70</v>
      </c>
      <c r="E196" s="204"/>
      <c r="F196" s="156">
        <v>35</v>
      </c>
      <c r="G196" s="157"/>
      <c r="H196" s="69"/>
      <c r="I196" s="69"/>
      <c r="J196" s="87">
        <f t="shared" si="50"/>
        <v>0</v>
      </c>
      <c r="K196" s="90">
        <f t="shared" si="51"/>
        <v>0</v>
      </c>
      <c r="L196"/>
      <c r="M196" s="46"/>
      <c r="N196" s="49"/>
      <c r="O196" s="49"/>
      <c r="P196" s="50"/>
      <c r="Q196" s="50"/>
      <c r="R196" s="47"/>
      <c r="S196" s="50"/>
      <c r="T196" s="50"/>
    </row>
    <row r="197" spans="1:20" s="9" customFormat="1" ht="9.75" customHeight="1">
      <c r="A197" s="15">
        <v>927</v>
      </c>
      <c r="B197" s="130" t="s">
        <v>148</v>
      </c>
      <c r="C197" s="131"/>
      <c r="D197" s="154">
        <v>70</v>
      </c>
      <c r="E197" s="155"/>
      <c r="F197" s="166">
        <v>35</v>
      </c>
      <c r="G197" s="167"/>
      <c r="H197" s="69"/>
      <c r="I197" s="69"/>
      <c r="J197" s="87">
        <f t="shared" si="50"/>
        <v>0</v>
      </c>
      <c r="K197" s="90">
        <f t="shared" si="51"/>
        <v>0</v>
      </c>
      <c r="L197"/>
      <c r="M197" s="57"/>
      <c r="P197" s="11"/>
      <c r="Q197" s="11"/>
      <c r="S197" s="11"/>
      <c r="T197" s="11"/>
    </row>
    <row r="198" spans="1:20" s="9" customFormat="1" ht="9.75" customHeight="1">
      <c r="A198" s="14">
        <v>928</v>
      </c>
      <c r="B198" s="130" t="s">
        <v>149</v>
      </c>
      <c r="C198" s="131"/>
      <c r="D198" s="203">
        <v>70</v>
      </c>
      <c r="E198" s="204"/>
      <c r="F198" s="156">
        <v>35</v>
      </c>
      <c r="G198" s="157"/>
      <c r="H198" s="69"/>
      <c r="I198" s="69"/>
      <c r="J198" s="87">
        <f t="shared" si="50"/>
        <v>0</v>
      </c>
      <c r="K198" s="90">
        <f t="shared" si="51"/>
        <v>0</v>
      </c>
      <c r="L198"/>
      <c r="M198" s="57"/>
      <c r="P198" s="11"/>
      <c r="Q198" s="11"/>
      <c r="S198" s="11"/>
      <c r="T198" s="11"/>
    </row>
    <row r="199" spans="1:20" s="9" customFormat="1" ht="9.75" customHeight="1">
      <c r="A199" s="15">
        <v>929</v>
      </c>
      <c r="B199" s="130" t="s">
        <v>155</v>
      </c>
      <c r="C199" s="131"/>
      <c r="D199" s="154">
        <v>70</v>
      </c>
      <c r="E199" s="155"/>
      <c r="F199" s="166">
        <v>35</v>
      </c>
      <c r="G199" s="167"/>
      <c r="H199" s="69"/>
      <c r="I199" s="69"/>
      <c r="J199" s="87">
        <f t="shared" si="50"/>
        <v>0</v>
      </c>
      <c r="K199" s="90">
        <f t="shared" si="51"/>
        <v>0</v>
      </c>
      <c r="L199"/>
      <c r="M199" s="57"/>
      <c r="P199" s="11"/>
      <c r="Q199" s="11"/>
      <c r="S199" s="11"/>
      <c r="T199" s="11"/>
    </row>
    <row r="200" spans="1:20" s="9" customFormat="1" ht="9.75" customHeight="1">
      <c r="A200" s="14">
        <v>930</v>
      </c>
      <c r="B200" s="130" t="s">
        <v>150</v>
      </c>
      <c r="C200" s="131"/>
      <c r="D200" s="203">
        <v>70</v>
      </c>
      <c r="E200" s="204"/>
      <c r="F200" s="156">
        <v>35</v>
      </c>
      <c r="G200" s="157"/>
      <c r="H200" s="69"/>
      <c r="I200" s="69"/>
      <c r="J200" s="87">
        <f t="shared" si="50"/>
        <v>0</v>
      </c>
      <c r="K200" s="90">
        <f t="shared" si="51"/>
        <v>0</v>
      </c>
      <c r="L200"/>
      <c r="M200" s="53"/>
      <c r="N200" s="51"/>
      <c r="O200" s="51"/>
      <c r="P200" s="52"/>
      <c r="Q200" s="52"/>
      <c r="R200" s="51"/>
      <c r="S200" s="52"/>
      <c r="T200" s="52"/>
    </row>
    <row r="201" spans="1:20" s="9" customFormat="1" ht="9.75" customHeight="1">
      <c r="A201" s="15">
        <v>931</v>
      </c>
      <c r="B201" s="130" t="s">
        <v>151</v>
      </c>
      <c r="C201" s="131"/>
      <c r="D201" s="154">
        <v>70</v>
      </c>
      <c r="E201" s="155"/>
      <c r="F201" s="166">
        <v>35</v>
      </c>
      <c r="G201" s="167"/>
      <c r="H201" s="69"/>
      <c r="I201" s="69"/>
      <c r="J201" s="87">
        <f t="shared" si="50"/>
        <v>0</v>
      </c>
      <c r="K201" s="90">
        <f t="shared" si="51"/>
        <v>0</v>
      </c>
      <c r="L201"/>
      <c r="M201" s="53"/>
      <c r="N201" s="51"/>
      <c r="O201" s="51"/>
      <c r="P201" s="52"/>
      <c r="Q201" s="52"/>
      <c r="R201" s="51"/>
      <c r="S201" s="52"/>
      <c r="T201" s="52"/>
    </row>
    <row r="202" spans="1:20" s="9" customFormat="1" ht="9.75" customHeight="1" thickBot="1">
      <c r="A202" s="15">
        <v>941</v>
      </c>
      <c r="B202" s="161" t="s">
        <v>170</v>
      </c>
      <c r="C202" s="162"/>
      <c r="D202" s="154">
        <v>180</v>
      </c>
      <c r="E202" s="155"/>
      <c r="F202" s="166">
        <v>90</v>
      </c>
      <c r="G202" s="167"/>
      <c r="H202" s="69"/>
      <c r="I202" s="69"/>
      <c r="J202" s="95">
        <f t="shared" si="50"/>
        <v>0</v>
      </c>
      <c r="K202" s="98">
        <f t="shared" si="51"/>
        <v>0</v>
      </c>
      <c r="L202"/>
      <c r="M202" s="46"/>
      <c r="N202" s="49"/>
      <c r="O202" s="49"/>
      <c r="P202" s="50"/>
      <c r="Q202" s="50"/>
      <c r="R202" s="47"/>
      <c r="S202" s="50"/>
      <c r="T202" s="50"/>
    </row>
    <row r="203" spans="1:20" ht="9.75" customHeight="1" thickBot="1">
      <c r="A203" s="144" t="s">
        <v>87</v>
      </c>
      <c r="B203" s="145"/>
      <c r="C203" s="145"/>
      <c r="D203" s="145"/>
      <c r="E203" s="145"/>
      <c r="F203" s="145"/>
      <c r="G203" s="146"/>
      <c r="H203" s="71"/>
      <c r="I203" s="71"/>
      <c r="J203" s="34">
        <f>J204+J205+J206</f>
        <v>0</v>
      </c>
      <c r="K203" s="35">
        <f>K204+K205+K206</f>
        <v>0</v>
      </c>
      <c r="L203" s="11"/>
    </row>
    <row r="204" spans="1:20" ht="9.75" customHeight="1">
      <c r="A204" s="21">
        <v>1130</v>
      </c>
      <c r="B204" s="128" t="s">
        <v>88</v>
      </c>
      <c r="C204" s="129"/>
      <c r="D204" s="223">
        <v>90</v>
      </c>
      <c r="E204" s="224"/>
      <c r="F204" s="159">
        <v>70</v>
      </c>
      <c r="G204" s="160"/>
      <c r="H204" s="69"/>
      <c r="I204" s="69"/>
      <c r="J204" s="96">
        <f>D204*H204</f>
        <v>0</v>
      </c>
      <c r="K204" s="97">
        <f>F204*I204</f>
        <v>0</v>
      </c>
    </row>
    <row r="205" spans="1:20" ht="9.75" customHeight="1">
      <c r="A205" s="20">
        <v>1131</v>
      </c>
      <c r="B205" s="150" t="s">
        <v>89</v>
      </c>
      <c r="C205" s="151"/>
      <c r="D205" s="166">
        <v>90</v>
      </c>
      <c r="E205" s="155"/>
      <c r="F205" s="166">
        <v>70</v>
      </c>
      <c r="G205" s="167"/>
      <c r="H205" s="68"/>
      <c r="I205" s="68"/>
      <c r="J205" s="87">
        <f t="shared" ref="J205:J206" si="52">D205*H205</f>
        <v>0</v>
      </c>
      <c r="K205" s="90">
        <f t="shared" ref="K205:K206" si="53">F205*I205</f>
        <v>0</v>
      </c>
    </row>
    <row r="206" spans="1:20" ht="9.75" customHeight="1" thickBot="1">
      <c r="A206" s="16">
        <v>1132</v>
      </c>
      <c r="B206" s="161" t="s">
        <v>90</v>
      </c>
      <c r="C206" s="162"/>
      <c r="D206" s="203">
        <v>90</v>
      </c>
      <c r="E206" s="204"/>
      <c r="F206" s="156">
        <v>70</v>
      </c>
      <c r="G206" s="157"/>
      <c r="H206" s="68"/>
      <c r="I206" s="68"/>
      <c r="J206" s="87">
        <f t="shared" si="52"/>
        <v>0</v>
      </c>
      <c r="K206" s="90">
        <f t="shared" si="53"/>
        <v>0</v>
      </c>
    </row>
    <row r="207" spans="1:20" ht="9.75" customHeight="1" thickBot="1">
      <c r="A207" s="144" t="s">
        <v>50</v>
      </c>
      <c r="B207" s="145"/>
      <c r="C207" s="145"/>
      <c r="D207" s="145"/>
      <c r="E207" s="145"/>
      <c r="F207" s="145"/>
      <c r="G207" s="146"/>
      <c r="H207" s="71"/>
      <c r="I207" s="71"/>
      <c r="J207" s="38">
        <f>J208+J209+J210+J211+J212+J213+J214+J215+J216+J217+J218+J219+J220+J221+J222+J223+J224+J225+J226+J227+J228+J229+J230+J231+J232+J233+J234+J235</f>
        <v>0</v>
      </c>
      <c r="K207" s="35">
        <f>K208+K209+K210+K211+K212+K213+K214+K215+K216+K217+K218+K219+K220+K221+K222+K223+K224+K225+K226+K227+K228+K229+K230+K231+K232+K233+K234+K235</f>
        <v>0</v>
      </c>
      <c r="L207" s="11"/>
    </row>
    <row r="208" spans="1:20" ht="9.75" customHeight="1">
      <c r="A208" s="14">
        <v>2100</v>
      </c>
      <c r="B208" s="128" t="s">
        <v>27</v>
      </c>
      <c r="C208" s="129"/>
      <c r="D208" s="203">
        <v>40</v>
      </c>
      <c r="E208" s="204"/>
      <c r="F208" s="159">
        <v>25</v>
      </c>
      <c r="G208" s="160"/>
      <c r="H208" s="69"/>
      <c r="I208" s="69"/>
      <c r="J208" s="86">
        <f>D208*H208</f>
        <v>0</v>
      </c>
      <c r="K208" s="97">
        <f>F208*I208</f>
        <v>0</v>
      </c>
    </row>
    <row r="209" spans="1:13" ht="9.75" customHeight="1">
      <c r="A209" s="15">
        <v>2101</v>
      </c>
      <c r="B209" s="150" t="s">
        <v>28</v>
      </c>
      <c r="C209" s="151"/>
      <c r="D209" s="154">
        <v>40</v>
      </c>
      <c r="E209" s="155"/>
      <c r="F209" s="166">
        <v>25</v>
      </c>
      <c r="G209" s="167"/>
      <c r="H209" s="69"/>
      <c r="I209" s="69"/>
      <c r="J209" s="87">
        <f t="shared" ref="J209:J235" si="54">D209*H209</f>
        <v>0</v>
      </c>
      <c r="K209" s="90">
        <f t="shared" ref="K209:K235" si="55">F209*I209</f>
        <v>0</v>
      </c>
    </row>
    <row r="210" spans="1:13" ht="9.75" customHeight="1">
      <c r="A210" s="15">
        <v>2102</v>
      </c>
      <c r="B210" s="150" t="s">
        <v>30</v>
      </c>
      <c r="C210" s="151"/>
      <c r="D210" s="154">
        <v>40</v>
      </c>
      <c r="E210" s="155"/>
      <c r="F210" s="166">
        <v>25</v>
      </c>
      <c r="G210" s="167"/>
      <c r="H210" s="69"/>
      <c r="I210" s="69"/>
      <c r="J210" s="87">
        <f t="shared" si="54"/>
        <v>0</v>
      </c>
      <c r="K210" s="90">
        <f t="shared" si="55"/>
        <v>0</v>
      </c>
    </row>
    <row r="211" spans="1:13" ht="9.75" customHeight="1">
      <c r="A211" s="15">
        <v>2103</v>
      </c>
      <c r="B211" s="150" t="s">
        <v>33</v>
      </c>
      <c r="C211" s="151"/>
      <c r="D211" s="154">
        <v>40</v>
      </c>
      <c r="E211" s="155"/>
      <c r="F211" s="166">
        <v>25</v>
      </c>
      <c r="G211" s="167"/>
      <c r="H211" s="69"/>
      <c r="I211" s="69"/>
      <c r="J211" s="87">
        <f t="shared" si="54"/>
        <v>0</v>
      </c>
      <c r="K211" s="90">
        <f t="shared" si="55"/>
        <v>0</v>
      </c>
    </row>
    <row r="212" spans="1:13" s="11" customFormat="1" ht="9.75" customHeight="1">
      <c r="A212" s="15">
        <v>2104</v>
      </c>
      <c r="B212" s="150" t="s">
        <v>35</v>
      </c>
      <c r="C212" s="151"/>
      <c r="D212" s="154">
        <v>40</v>
      </c>
      <c r="E212" s="155"/>
      <c r="F212" s="166">
        <v>25</v>
      </c>
      <c r="G212" s="167"/>
      <c r="H212" s="69"/>
      <c r="I212" s="69"/>
      <c r="J212" s="87">
        <f t="shared" si="54"/>
        <v>0</v>
      </c>
      <c r="K212" s="90">
        <f t="shared" si="55"/>
        <v>0</v>
      </c>
      <c r="L212"/>
      <c r="M212" s="55"/>
    </row>
    <row r="213" spans="1:13" ht="9.75" customHeight="1">
      <c r="A213" s="15">
        <v>2105</v>
      </c>
      <c r="B213" s="150" t="s">
        <v>34</v>
      </c>
      <c r="C213" s="151"/>
      <c r="D213" s="154">
        <v>40</v>
      </c>
      <c r="E213" s="155"/>
      <c r="F213" s="166">
        <v>25</v>
      </c>
      <c r="G213" s="167"/>
      <c r="H213" s="69"/>
      <c r="I213" s="69"/>
      <c r="J213" s="87">
        <f t="shared" si="54"/>
        <v>0</v>
      </c>
      <c r="K213" s="90">
        <f t="shared" si="55"/>
        <v>0</v>
      </c>
    </row>
    <row r="214" spans="1:13" ht="9.75" customHeight="1">
      <c r="A214" s="15">
        <v>2106</v>
      </c>
      <c r="B214" s="150" t="s">
        <v>31</v>
      </c>
      <c r="C214" s="151"/>
      <c r="D214" s="154">
        <v>40</v>
      </c>
      <c r="E214" s="155"/>
      <c r="F214" s="166">
        <v>25</v>
      </c>
      <c r="G214" s="167"/>
      <c r="H214" s="69"/>
      <c r="I214" s="69"/>
      <c r="J214" s="87">
        <f t="shared" si="54"/>
        <v>0</v>
      </c>
      <c r="K214" s="90">
        <f t="shared" si="55"/>
        <v>0</v>
      </c>
    </row>
    <row r="215" spans="1:13" ht="9.75" customHeight="1">
      <c r="A215" s="15">
        <v>2107</v>
      </c>
      <c r="B215" s="150" t="s">
        <v>32</v>
      </c>
      <c r="C215" s="151"/>
      <c r="D215" s="154">
        <v>40</v>
      </c>
      <c r="E215" s="155"/>
      <c r="F215" s="166">
        <v>25</v>
      </c>
      <c r="G215" s="167"/>
      <c r="H215" s="69"/>
      <c r="I215" s="69"/>
      <c r="J215" s="87">
        <f t="shared" si="54"/>
        <v>0</v>
      </c>
      <c r="K215" s="90">
        <f t="shared" si="55"/>
        <v>0</v>
      </c>
    </row>
    <row r="216" spans="1:13" ht="9.75" customHeight="1">
      <c r="A216" s="15">
        <v>2108</v>
      </c>
      <c r="B216" s="150" t="s">
        <v>36</v>
      </c>
      <c r="C216" s="151"/>
      <c r="D216" s="154">
        <v>40</v>
      </c>
      <c r="E216" s="155"/>
      <c r="F216" s="166">
        <v>25</v>
      </c>
      <c r="G216" s="167"/>
      <c r="H216" s="69"/>
      <c r="I216" s="69"/>
      <c r="J216" s="87">
        <f t="shared" si="54"/>
        <v>0</v>
      </c>
      <c r="K216" s="90">
        <f t="shared" si="55"/>
        <v>0</v>
      </c>
    </row>
    <row r="217" spans="1:13" ht="9.75" customHeight="1">
      <c r="A217" s="15">
        <v>2109</v>
      </c>
      <c r="B217" s="150" t="s">
        <v>39</v>
      </c>
      <c r="C217" s="151"/>
      <c r="D217" s="154">
        <v>40</v>
      </c>
      <c r="E217" s="155"/>
      <c r="F217" s="166">
        <v>25</v>
      </c>
      <c r="G217" s="167"/>
      <c r="H217" s="69"/>
      <c r="I217" s="69"/>
      <c r="J217" s="87">
        <f t="shared" si="54"/>
        <v>0</v>
      </c>
      <c r="K217" s="90">
        <f t="shared" si="55"/>
        <v>0</v>
      </c>
    </row>
    <row r="218" spans="1:13" ht="9.75" customHeight="1">
      <c r="A218" s="15">
        <v>2110</v>
      </c>
      <c r="B218" s="150" t="s">
        <v>40</v>
      </c>
      <c r="C218" s="151"/>
      <c r="D218" s="154">
        <v>40</v>
      </c>
      <c r="E218" s="155"/>
      <c r="F218" s="166">
        <v>25</v>
      </c>
      <c r="G218" s="167"/>
      <c r="H218" s="69"/>
      <c r="I218" s="69"/>
      <c r="J218" s="87">
        <f t="shared" si="54"/>
        <v>0</v>
      </c>
      <c r="K218" s="90">
        <f t="shared" si="55"/>
        <v>0</v>
      </c>
    </row>
    <row r="219" spans="1:13" ht="9.75" customHeight="1">
      <c r="A219" s="15">
        <v>2111</v>
      </c>
      <c r="B219" s="150" t="s">
        <v>38</v>
      </c>
      <c r="C219" s="151"/>
      <c r="D219" s="154">
        <v>40</v>
      </c>
      <c r="E219" s="155"/>
      <c r="F219" s="166">
        <v>25</v>
      </c>
      <c r="G219" s="167"/>
      <c r="H219" s="69"/>
      <c r="I219" s="69"/>
      <c r="J219" s="87">
        <f t="shared" si="54"/>
        <v>0</v>
      </c>
      <c r="K219" s="90">
        <f t="shared" si="55"/>
        <v>0</v>
      </c>
    </row>
    <row r="220" spans="1:13" ht="9.75" customHeight="1">
      <c r="A220" s="15">
        <v>2112</v>
      </c>
      <c r="B220" s="150" t="s">
        <v>29</v>
      </c>
      <c r="C220" s="151"/>
      <c r="D220" s="154">
        <v>40</v>
      </c>
      <c r="E220" s="155"/>
      <c r="F220" s="166">
        <v>25</v>
      </c>
      <c r="G220" s="167"/>
      <c r="H220" s="69"/>
      <c r="I220" s="69"/>
      <c r="J220" s="87">
        <f t="shared" si="54"/>
        <v>0</v>
      </c>
      <c r="K220" s="90">
        <f t="shared" si="55"/>
        <v>0</v>
      </c>
    </row>
    <row r="221" spans="1:13" ht="9.75" customHeight="1">
      <c r="A221" s="15">
        <v>2113</v>
      </c>
      <c r="B221" s="150" t="s">
        <v>41</v>
      </c>
      <c r="C221" s="151"/>
      <c r="D221" s="154">
        <v>40</v>
      </c>
      <c r="E221" s="155"/>
      <c r="F221" s="166">
        <v>25</v>
      </c>
      <c r="G221" s="167"/>
      <c r="H221" s="69"/>
      <c r="I221" s="69"/>
      <c r="J221" s="87">
        <f t="shared" si="54"/>
        <v>0</v>
      </c>
      <c r="K221" s="90">
        <f t="shared" si="55"/>
        <v>0</v>
      </c>
    </row>
    <row r="222" spans="1:13" ht="9.75" customHeight="1">
      <c r="A222" s="15">
        <v>2114</v>
      </c>
      <c r="B222" s="150" t="s">
        <v>42</v>
      </c>
      <c r="C222" s="151"/>
      <c r="D222" s="154">
        <v>40</v>
      </c>
      <c r="E222" s="155"/>
      <c r="F222" s="166">
        <v>25</v>
      </c>
      <c r="G222" s="167"/>
      <c r="H222" s="69"/>
      <c r="I222" s="69"/>
      <c r="J222" s="87">
        <f t="shared" si="54"/>
        <v>0</v>
      </c>
      <c r="K222" s="90">
        <f t="shared" si="55"/>
        <v>0</v>
      </c>
    </row>
    <row r="223" spans="1:13" ht="9.75" customHeight="1">
      <c r="A223" s="15">
        <v>2115</v>
      </c>
      <c r="B223" s="150" t="s">
        <v>37</v>
      </c>
      <c r="C223" s="151"/>
      <c r="D223" s="154">
        <v>40</v>
      </c>
      <c r="E223" s="155"/>
      <c r="F223" s="166">
        <v>25</v>
      </c>
      <c r="G223" s="167"/>
      <c r="H223" s="69"/>
      <c r="I223" s="69"/>
      <c r="J223" s="87">
        <f t="shared" si="54"/>
        <v>0</v>
      </c>
      <c r="K223" s="90">
        <f t="shared" si="55"/>
        <v>0</v>
      </c>
    </row>
    <row r="224" spans="1:13" ht="9.75" customHeight="1">
      <c r="A224" s="15">
        <v>2116</v>
      </c>
      <c r="B224" s="150" t="s">
        <v>43</v>
      </c>
      <c r="C224" s="151"/>
      <c r="D224" s="154">
        <v>40</v>
      </c>
      <c r="E224" s="155"/>
      <c r="F224" s="166">
        <v>25</v>
      </c>
      <c r="G224" s="167"/>
      <c r="H224" s="69"/>
      <c r="I224" s="69"/>
      <c r="J224" s="87">
        <f t="shared" si="54"/>
        <v>0</v>
      </c>
      <c r="K224" s="90">
        <f t="shared" si="55"/>
        <v>0</v>
      </c>
    </row>
    <row r="225" spans="1:13" ht="9.75" customHeight="1">
      <c r="A225" s="15">
        <v>2118</v>
      </c>
      <c r="B225" s="150" t="s">
        <v>11</v>
      </c>
      <c r="C225" s="151"/>
      <c r="D225" s="154">
        <v>40</v>
      </c>
      <c r="E225" s="155"/>
      <c r="F225" s="166">
        <v>25</v>
      </c>
      <c r="G225" s="167"/>
      <c r="H225" s="69"/>
      <c r="I225" s="69"/>
      <c r="J225" s="87">
        <f t="shared" si="54"/>
        <v>0</v>
      </c>
      <c r="K225" s="90">
        <f t="shared" si="55"/>
        <v>0</v>
      </c>
    </row>
    <row r="226" spans="1:13" ht="9.75" customHeight="1">
      <c r="A226" s="15">
        <v>2119</v>
      </c>
      <c r="B226" s="150" t="s">
        <v>16</v>
      </c>
      <c r="C226" s="151"/>
      <c r="D226" s="154">
        <v>40</v>
      </c>
      <c r="E226" s="155"/>
      <c r="F226" s="166">
        <v>25</v>
      </c>
      <c r="G226" s="167"/>
      <c r="H226" s="69"/>
      <c r="I226" s="69"/>
      <c r="J226" s="87">
        <f t="shared" si="54"/>
        <v>0</v>
      </c>
      <c r="K226" s="90">
        <f t="shared" si="55"/>
        <v>0</v>
      </c>
    </row>
    <row r="227" spans="1:13" ht="9.75" customHeight="1">
      <c r="A227" s="15">
        <v>2220</v>
      </c>
      <c r="B227" s="150" t="s">
        <v>19</v>
      </c>
      <c r="C227" s="151"/>
      <c r="D227" s="154">
        <v>40</v>
      </c>
      <c r="E227" s="155"/>
      <c r="F227" s="166">
        <v>25</v>
      </c>
      <c r="G227" s="167"/>
      <c r="H227" s="69"/>
      <c r="I227" s="69"/>
      <c r="J227" s="87">
        <f t="shared" si="54"/>
        <v>0</v>
      </c>
      <c r="K227" s="90">
        <f t="shared" si="55"/>
        <v>0</v>
      </c>
    </row>
    <row r="228" spans="1:13" ht="9.75" customHeight="1">
      <c r="A228" s="15">
        <v>2221</v>
      </c>
      <c r="B228" s="150" t="s">
        <v>51</v>
      </c>
      <c r="C228" s="151"/>
      <c r="D228" s="154">
        <v>40</v>
      </c>
      <c r="E228" s="155"/>
      <c r="F228" s="166">
        <v>25</v>
      </c>
      <c r="G228" s="167"/>
      <c r="H228" s="69"/>
      <c r="I228" s="69"/>
      <c r="J228" s="87">
        <f t="shared" si="54"/>
        <v>0</v>
      </c>
      <c r="K228" s="90">
        <f t="shared" si="55"/>
        <v>0</v>
      </c>
    </row>
    <row r="229" spans="1:13" ht="9.75" customHeight="1">
      <c r="A229" s="15">
        <v>2222</v>
      </c>
      <c r="B229" s="150" t="s">
        <v>136</v>
      </c>
      <c r="C229" s="151"/>
      <c r="D229" s="154">
        <v>40</v>
      </c>
      <c r="E229" s="155"/>
      <c r="F229" s="166">
        <v>25</v>
      </c>
      <c r="G229" s="167"/>
      <c r="H229" s="69"/>
      <c r="I229" s="69"/>
      <c r="J229" s="87">
        <f t="shared" si="54"/>
        <v>0</v>
      </c>
      <c r="K229" s="90">
        <f t="shared" si="55"/>
        <v>0</v>
      </c>
    </row>
    <row r="230" spans="1:13" ht="9.75" customHeight="1">
      <c r="A230" s="15">
        <v>2223</v>
      </c>
      <c r="B230" s="150" t="s">
        <v>44</v>
      </c>
      <c r="C230" s="151"/>
      <c r="D230" s="154">
        <v>40</v>
      </c>
      <c r="E230" s="155"/>
      <c r="F230" s="166">
        <v>25</v>
      </c>
      <c r="G230" s="167"/>
      <c r="H230" s="69"/>
      <c r="I230" s="69"/>
      <c r="J230" s="87">
        <f t="shared" si="54"/>
        <v>0</v>
      </c>
      <c r="K230" s="90">
        <f t="shared" si="55"/>
        <v>0</v>
      </c>
    </row>
    <row r="231" spans="1:13" ht="9.75" customHeight="1">
      <c r="A231" s="15">
        <v>2224</v>
      </c>
      <c r="B231" s="150" t="s">
        <v>45</v>
      </c>
      <c r="C231" s="151"/>
      <c r="D231" s="154">
        <v>40</v>
      </c>
      <c r="E231" s="155"/>
      <c r="F231" s="166">
        <v>25</v>
      </c>
      <c r="G231" s="167"/>
      <c r="H231" s="69"/>
      <c r="I231" s="69"/>
      <c r="J231" s="87">
        <f t="shared" si="54"/>
        <v>0</v>
      </c>
      <c r="K231" s="90">
        <f t="shared" si="55"/>
        <v>0</v>
      </c>
    </row>
    <row r="232" spans="1:13" ht="9.75" customHeight="1">
      <c r="A232" s="15">
        <v>2225</v>
      </c>
      <c r="B232" s="150" t="s">
        <v>47</v>
      </c>
      <c r="C232" s="151"/>
      <c r="D232" s="154">
        <v>40</v>
      </c>
      <c r="E232" s="155"/>
      <c r="F232" s="166">
        <v>25</v>
      </c>
      <c r="G232" s="167"/>
      <c r="H232" s="69"/>
      <c r="I232" s="69"/>
      <c r="J232" s="87">
        <f t="shared" si="54"/>
        <v>0</v>
      </c>
      <c r="K232" s="90">
        <f t="shared" si="55"/>
        <v>0</v>
      </c>
    </row>
    <row r="233" spans="1:13" ht="9.75" customHeight="1">
      <c r="A233" s="15">
        <v>2226</v>
      </c>
      <c r="B233" s="150" t="s">
        <v>46</v>
      </c>
      <c r="C233" s="151"/>
      <c r="D233" s="154">
        <v>40</v>
      </c>
      <c r="E233" s="155"/>
      <c r="F233" s="166">
        <v>25</v>
      </c>
      <c r="G233" s="167"/>
      <c r="H233" s="69"/>
      <c r="I233" s="69"/>
      <c r="J233" s="87">
        <f t="shared" si="54"/>
        <v>0</v>
      </c>
      <c r="K233" s="90">
        <f t="shared" si="55"/>
        <v>0</v>
      </c>
    </row>
    <row r="234" spans="1:13" ht="9.75" customHeight="1">
      <c r="A234" s="15">
        <v>2227</v>
      </c>
      <c r="B234" s="150" t="s">
        <v>48</v>
      </c>
      <c r="C234" s="151"/>
      <c r="D234" s="154">
        <v>40</v>
      </c>
      <c r="E234" s="155"/>
      <c r="F234" s="166">
        <v>25</v>
      </c>
      <c r="G234" s="167"/>
      <c r="H234" s="69"/>
      <c r="I234" s="69"/>
      <c r="J234" s="87">
        <f t="shared" si="54"/>
        <v>0</v>
      </c>
      <c r="K234" s="90">
        <f t="shared" si="55"/>
        <v>0</v>
      </c>
    </row>
    <row r="235" spans="1:13" ht="9.75" customHeight="1" thickBot="1">
      <c r="A235" s="17">
        <v>2228</v>
      </c>
      <c r="B235" s="161" t="s">
        <v>49</v>
      </c>
      <c r="C235" s="162"/>
      <c r="D235" s="163">
        <v>40</v>
      </c>
      <c r="E235" s="232"/>
      <c r="F235" s="233">
        <v>25</v>
      </c>
      <c r="G235" s="234"/>
      <c r="H235" s="69"/>
      <c r="I235" s="69"/>
      <c r="J235" s="88">
        <f t="shared" si="54"/>
        <v>0</v>
      </c>
      <c r="K235" s="108">
        <f t="shared" si="55"/>
        <v>0</v>
      </c>
    </row>
    <row r="236" spans="1:13" s="11" customFormat="1" ht="9.75" customHeight="1" thickBot="1">
      <c r="A236" s="144" t="s">
        <v>52</v>
      </c>
      <c r="B236" s="145"/>
      <c r="C236" s="145"/>
      <c r="D236" s="145"/>
      <c r="E236" s="145"/>
      <c r="F236" s="145"/>
      <c r="G236" s="146"/>
      <c r="H236" s="71"/>
      <c r="I236" s="71"/>
      <c r="J236" s="38">
        <f>J237+J238+J239+J240+J241+J242+J243+J244+J245+J246+J247+J248+J249+J250+J251+J252+J253+J254+J255+J256+J257+J258+J259+J260+J261</f>
        <v>0</v>
      </c>
      <c r="K236" s="35">
        <f>K237+K238+K239+K240+K241+K242+K243+K244+K245+K246+K247+K248+K249+K250+K251+K252+K253+K254+K255+K256+K257+K258+K259+K260+K261</f>
        <v>0</v>
      </c>
      <c r="M236" s="55"/>
    </row>
    <row r="237" spans="1:13" ht="9.75" customHeight="1">
      <c r="A237" s="14">
        <v>3100</v>
      </c>
      <c r="B237" s="128" t="s">
        <v>27</v>
      </c>
      <c r="C237" s="129"/>
      <c r="D237" s="203">
        <v>60</v>
      </c>
      <c r="E237" s="204"/>
      <c r="F237" s="159">
        <v>35</v>
      </c>
      <c r="G237" s="160"/>
      <c r="H237" s="69"/>
      <c r="I237" s="69"/>
      <c r="J237" s="86">
        <f>D237*H237</f>
        <v>0</v>
      </c>
      <c r="K237" s="97">
        <f>F237*I237</f>
        <v>0</v>
      </c>
    </row>
    <row r="238" spans="1:13" ht="9.75" customHeight="1">
      <c r="A238" s="15">
        <v>3101</v>
      </c>
      <c r="B238" s="150" t="s">
        <v>28</v>
      </c>
      <c r="C238" s="151"/>
      <c r="D238" s="154">
        <v>60</v>
      </c>
      <c r="E238" s="155"/>
      <c r="F238" s="166">
        <v>35</v>
      </c>
      <c r="G238" s="167"/>
      <c r="H238" s="69"/>
      <c r="I238" s="69"/>
      <c r="J238" s="87">
        <f t="shared" ref="J238:J261" si="56">D238*H238</f>
        <v>0</v>
      </c>
      <c r="K238" s="90">
        <f t="shared" ref="K238:K261" si="57">F238*I238</f>
        <v>0</v>
      </c>
    </row>
    <row r="239" spans="1:13" ht="9.75" customHeight="1">
      <c r="A239" s="15">
        <v>3102</v>
      </c>
      <c r="B239" s="150" t="s">
        <v>30</v>
      </c>
      <c r="C239" s="151"/>
      <c r="D239" s="154">
        <v>60</v>
      </c>
      <c r="E239" s="155"/>
      <c r="F239" s="166">
        <v>35</v>
      </c>
      <c r="G239" s="167"/>
      <c r="H239" s="69"/>
      <c r="I239" s="69"/>
      <c r="J239" s="87">
        <f t="shared" si="56"/>
        <v>0</v>
      </c>
      <c r="K239" s="90">
        <f t="shared" si="57"/>
        <v>0</v>
      </c>
    </row>
    <row r="240" spans="1:13" ht="9.75" customHeight="1">
      <c r="A240" s="15">
        <v>3103</v>
      </c>
      <c r="B240" s="150" t="s">
        <v>33</v>
      </c>
      <c r="C240" s="151"/>
      <c r="D240" s="154">
        <v>60</v>
      </c>
      <c r="E240" s="155"/>
      <c r="F240" s="166">
        <v>35</v>
      </c>
      <c r="G240" s="167"/>
      <c r="H240" s="69"/>
      <c r="I240" s="69"/>
      <c r="J240" s="87">
        <f t="shared" si="56"/>
        <v>0</v>
      </c>
      <c r="K240" s="90">
        <f t="shared" si="57"/>
        <v>0</v>
      </c>
    </row>
    <row r="241" spans="1:13" s="11" customFormat="1" ht="9.75" customHeight="1">
      <c r="A241" s="15">
        <v>3104</v>
      </c>
      <c r="B241" s="150" t="s">
        <v>35</v>
      </c>
      <c r="C241" s="151"/>
      <c r="D241" s="154">
        <v>60</v>
      </c>
      <c r="E241" s="155"/>
      <c r="F241" s="166">
        <v>35</v>
      </c>
      <c r="G241" s="167"/>
      <c r="H241" s="69"/>
      <c r="I241" s="69"/>
      <c r="J241" s="87">
        <f t="shared" si="56"/>
        <v>0</v>
      </c>
      <c r="K241" s="90">
        <f t="shared" si="57"/>
        <v>0</v>
      </c>
      <c r="L241"/>
      <c r="M241" s="55"/>
    </row>
    <row r="242" spans="1:13" ht="9.75" customHeight="1">
      <c r="A242" s="15">
        <v>3105</v>
      </c>
      <c r="B242" s="150" t="s">
        <v>34</v>
      </c>
      <c r="C242" s="151"/>
      <c r="D242" s="154">
        <v>60</v>
      </c>
      <c r="E242" s="155"/>
      <c r="F242" s="166">
        <v>35</v>
      </c>
      <c r="G242" s="167"/>
      <c r="H242" s="69"/>
      <c r="I242" s="69"/>
      <c r="J242" s="87">
        <f t="shared" si="56"/>
        <v>0</v>
      </c>
      <c r="K242" s="90">
        <f t="shared" si="57"/>
        <v>0</v>
      </c>
    </row>
    <row r="243" spans="1:13" ht="9.75" customHeight="1">
      <c r="A243" s="15">
        <v>3106</v>
      </c>
      <c r="B243" s="150" t="s">
        <v>31</v>
      </c>
      <c r="C243" s="151"/>
      <c r="D243" s="154">
        <v>60</v>
      </c>
      <c r="E243" s="155"/>
      <c r="F243" s="166">
        <v>35</v>
      </c>
      <c r="G243" s="167"/>
      <c r="H243" s="69"/>
      <c r="I243" s="69"/>
      <c r="J243" s="87">
        <f t="shared" si="56"/>
        <v>0</v>
      </c>
      <c r="K243" s="90">
        <f t="shared" si="57"/>
        <v>0</v>
      </c>
    </row>
    <row r="244" spans="1:13" ht="9.75" customHeight="1">
      <c r="A244" s="15">
        <v>3107</v>
      </c>
      <c r="B244" s="150" t="s">
        <v>32</v>
      </c>
      <c r="C244" s="151"/>
      <c r="D244" s="154">
        <v>60</v>
      </c>
      <c r="E244" s="155"/>
      <c r="F244" s="166">
        <v>35</v>
      </c>
      <c r="G244" s="167"/>
      <c r="H244" s="69"/>
      <c r="I244" s="69"/>
      <c r="J244" s="87">
        <f t="shared" si="56"/>
        <v>0</v>
      </c>
      <c r="K244" s="90">
        <f t="shared" si="57"/>
        <v>0</v>
      </c>
    </row>
    <row r="245" spans="1:13" ht="9.75" customHeight="1">
      <c r="A245" s="15">
        <v>3108</v>
      </c>
      <c r="B245" s="150" t="s">
        <v>36</v>
      </c>
      <c r="C245" s="151"/>
      <c r="D245" s="154">
        <v>60</v>
      </c>
      <c r="E245" s="155"/>
      <c r="F245" s="166">
        <v>35</v>
      </c>
      <c r="G245" s="167"/>
      <c r="H245" s="69"/>
      <c r="I245" s="69"/>
      <c r="J245" s="87">
        <f t="shared" si="56"/>
        <v>0</v>
      </c>
      <c r="K245" s="90">
        <f t="shared" si="57"/>
        <v>0</v>
      </c>
    </row>
    <row r="246" spans="1:13" ht="9.75" customHeight="1">
      <c r="A246" s="15">
        <v>3109</v>
      </c>
      <c r="B246" s="150" t="s">
        <v>39</v>
      </c>
      <c r="C246" s="151"/>
      <c r="D246" s="154">
        <v>60</v>
      </c>
      <c r="E246" s="155"/>
      <c r="F246" s="166">
        <v>35</v>
      </c>
      <c r="G246" s="167"/>
      <c r="H246" s="69"/>
      <c r="I246" s="69"/>
      <c r="J246" s="87">
        <f t="shared" si="56"/>
        <v>0</v>
      </c>
      <c r="K246" s="90">
        <f t="shared" si="57"/>
        <v>0</v>
      </c>
    </row>
    <row r="247" spans="1:13" ht="9.75" customHeight="1">
      <c r="A247" s="15">
        <v>3110</v>
      </c>
      <c r="B247" s="150" t="s">
        <v>40</v>
      </c>
      <c r="C247" s="151"/>
      <c r="D247" s="154">
        <v>60</v>
      </c>
      <c r="E247" s="155"/>
      <c r="F247" s="166">
        <v>35</v>
      </c>
      <c r="G247" s="167"/>
      <c r="H247" s="69"/>
      <c r="I247" s="69"/>
      <c r="J247" s="87">
        <f t="shared" si="56"/>
        <v>0</v>
      </c>
      <c r="K247" s="90">
        <f t="shared" si="57"/>
        <v>0</v>
      </c>
    </row>
    <row r="248" spans="1:13" ht="9.75" customHeight="1">
      <c r="A248" s="15">
        <v>3111</v>
      </c>
      <c r="B248" s="150" t="s">
        <v>38</v>
      </c>
      <c r="C248" s="151"/>
      <c r="D248" s="154">
        <v>60</v>
      </c>
      <c r="E248" s="155"/>
      <c r="F248" s="166">
        <v>35</v>
      </c>
      <c r="G248" s="167"/>
      <c r="H248" s="69"/>
      <c r="I248" s="69"/>
      <c r="J248" s="87">
        <f t="shared" si="56"/>
        <v>0</v>
      </c>
      <c r="K248" s="90">
        <f t="shared" si="57"/>
        <v>0</v>
      </c>
    </row>
    <row r="249" spans="1:13" ht="9.75" customHeight="1">
      <c r="A249" s="15">
        <v>3112</v>
      </c>
      <c r="B249" s="150" t="s">
        <v>29</v>
      </c>
      <c r="C249" s="151"/>
      <c r="D249" s="154">
        <v>60</v>
      </c>
      <c r="E249" s="155"/>
      <c r="F249" s="166">
        <v>35</v>
      </c>
      <c r="G249" s="167"/>
      <c r="H249" s="69"/>
      <c r="I249" s="69"/>
      <c r="J249" s="87">
        <f t="shared" si="56"/>
        <v>0</v>
      </c>
      <c r="K249" s="90">
        <f t="shared" si="57"/>
        <v>0</v>
      </c>
    </row>
    <row r="250" spans="1:13" ht="9.75" customHeight="1">
      <c r="A250" s="15">
        <v>3113</v>
      </c>
      <c r="B250" s="150" t="s">
        <v>41</v>
      </c>
      <c r="C250" s="151"/>
      <c r="D250" s="154">
        <v>60</v>
      </c>
      <c r="E250" s="155"/>
      <c r="F250" s="166">
        <v>35</v>
      </c>
      <c r="G250" s="167"/>
      <c r="H250" s="69"/>
      <c r="I250" s="69"/>
      <c r="J250" s="87">
        <f t="shared" si="56"/>
        <v>0</v>
      </c>
      <c r="K250" s="90">
        <f t="shared" si="57"/>
        <v>0</v>
      </c>
    </row>
    <row r="251" spans="1:13" ht="9.75" customHeight="1">
      <c r="A251" s="15">
        <v>3114</v>
      </c>
      <c r="B251" s="150" t="s">
        <v>42</v>
      </c>
      <c r="C251" s="151"/>
      <c r="D251" s="154">
        <v>60</v>
      </c>
      <c r="E251" s="155"/>
      <c r="F251" s="166">
        <v>35</v>
      </c>
      <c r="G251" s="167"/>
      <c r="H251" s="69"/>
      <c r="I251" s="69"/>
      <c r="J251" s="87">
        <f t="shared" si="56"/>
        <v>0</v>
      </c>
      <c r="K251" s="90">
        <f t="shared" si="57"/>
        <v>0</v>
      </c>
    </row>
    <row r="252" spans="1:13" ht="9.75" customHeight="1">
      <c r="A252" s="15">
        <v>3115</v>
      </c>
      <c r="B252" s="150" t="s">
        <v>37</v>
      </c>
      <c r="C252" s="151"/>
      <c r="D252" s="154">
        <v>60</v>
      </c>
      <c r="E252" s="155"/>
      <c r="F252" s="166">
        <v>35</v>
      </c>
      <c r="G252" s="167"/>
      <c r="H252" s="69"/>
      <c r="I252" s="69"/>
      <c r="J252" s="87">
        <f t="shared" si="56"/>
        <v>0</v>
      </c>
      <c r="K252" s="90">
        <f t="shared" si="57"/>
        <v>0</v>
      </c>
    </row>
    <row r="253" spans="1:13" ht="9.75" customHeight="1">
      <c r="A253" s="15">
        <v>3116</v>
      </c>
      <c r="B253" s="150" t="s">
        <v>136</v>
      </c>
      <c r="C253" s="151"/>
      <c r="D253" s="154">
        <v>35</v>
      </c>
      <c r="E253" s="155"/>
      <c r="F253" s="166">
        <v>35</v>
      </c>
      <c r="G253" s="167"/>
      <c r="H253" s="69"/>
      <c r="I253" s="69"/>
      <c r="J253" s="87">
        <f t="shared" si="56"/>
        <v>0</v>
      </c>
      <c r="K253" s="90">
        <f t="shared" si="57"/>
        <v>0</v>
      </c>
    </row>
    <row r="254" spans="1:13" ht="9.75" customHeight="1">
      <c r="A254" s="15">
        <v>3118</v>
      </c>
      <c r="B254" s="150" t="s">
        <v>53</v>
      </c>
      <c r="C254" s="151"/>
      <c r="D254" s="154">
        <v>60</v>
      </c>
      <c r="E254" s="155"/>
      <c r="F254" s="166">
        <v>35</v>
      </c>
      <c r="G254" s="167"/>
      <c r="H254" s="69"/>
      <c r="I254" s="69"/>
      <c r="J254" s="87">
        <f t="shared" si="56"/>
        <v>0</v>
      </c>
      <c r="K254" s="90">
        <f t="shared" si="57"/>
        <v>0</v>
      </c>
    </row>
    <row r="255" spans="1:13" ht="9.75" customHeight="1">
      <c r="A255" s="15">
        <v>3119</v>
      </c>
      <c r="B255" s="150" t="s">
        <v>54</v>
      </c>
      <c r="C255" s="151"/>
      <c r="D255" s="154">
        <v>60</v>
      </c>
      <c r="E255" s="155"/>
      <c r="F255" s="166">
        <v>35</v>
      </c>
      <c r="G255" s="167"/>
      <c r="H255" s="69"/>
      <c r="I255" s="69"/>
      <c r="J255" s="87">
        <f t="shared" si="56"/>
        <v>0</v>
      </c>
      <c r="K255" s="90">
        <f t="shared" si="57"/>
        <v>0</v>
      </c>
    </row>
    <row r="256" spans="1:13" ht="9.75" customHeight="1">
      <c r="A256" s="15">
        <v>3120</v>
      </c>
      <c r="B256" s="150" t="s">
        <v>44</v>
      </c>
      <c r="C256" s="151"/>
      <c r="D256" s="154">
        <v>60</v>
      </c>
      <c r="E256" s="155"/>
      <c r="F256" s="166">
        <v>35</v>
      </c>
      <c r="G256" s="167"/>
      <c r="H256" s="69"/>
      <c r="I256" s="69"/>
      <c r="J256" s="87">
        <f t="shared" si="56"/>
        <v>0</v>
      </c>
      <c r="K256" s="90">
        <f t="shared" si="57"/>
        <v>0</v>
      </c>
    </row>
    <row r="257" spans="1:13" ht="9.75" customHeight="1">
      <c r="A257" s="15">
        <v>3121</v>
      </c>
      <c r="B257" s="150" t="s">
        <v>45</v>
      </c>
      <c r="C257" s="151"/>
      <c r="D257" s="154">
        <v>60</v>
      </c>
      <c r="E257" s="155"/>
      <c r="F257" s="166">
        <v>35</v>
      </c>
      <c r="G257" s="167"/>
      <c r="H257" s="69"/>
      <c r="I257" s="69"/>
      <c r="J257" s="87">
        <f t="shared" si="56"/>
        <v>0</v>
      </c>
      <c r="K257" s="90">
        <f t="shared" si="57"/>
        <v>0</v>
      </c>
    </row>
    <row r="258" spans="1:13" ht="9.75" customHeight="1">
      <c r="A258" s="15">
        <v>3122</v>
      </c>
      <c r="B258" s="150" t="s">
        <v>47</v>
      </c>
      <c r="C258" s="151"/>
      <c r="D258" s="154">
        <v>60</v>
      </c>
      <c r="E258" s="155"/>
      <c r="F258" s="166">
        <v>35</v>
      </c>
      <c r="G258" s="167"/>
      <c r="H258" s="69"/>
      <c r="I258" s="69"/>
      <c r="J258" s="87">
        <f t="shared" si="56"/>
        <v>0</v>
      </c>
      <c r="K258" s="90">
        <f t="shared" si="57"/>
        <v>0</v>
      </c>
    </row>
    <row r="259" spans="1:13" ht="9.75" customHeight="1">
      <c r="A259" s="15">
        <v>3123</v>
      </c>
      <c r="B259" s="150" t="s">
        <v>46</v>
      </c>
      <c r="C259" s="151"/>
      <c r="D259" s="154">
        <v>60</v>
      </c>
      <c r="E259" s="155"/>
      <c r="F259" s="166">
        <v>35</v>
      </c>
      <c r="G259" s="167"/>
      <c r="H259" s="69"/>
      <c r="I259" s="69"/>
      <c r="J259" s="87">
        <f t="shared" si="56"/>
        <v>0</v>
      </c>
      <c r="K259" s="90">
        <f t="shared" si="57"/>
        <v>0</v>
      </c>
    </row>
    <row r="260" spans="1:13" ht="9.75" customHeight="1">
      <c r="A260" s="15">
        <v>3124</v>
      </c>
      <c r="B260" s="150" t="s">
        <v>48</v>
      </c>
      <c r="C260" s="151"/>
      <c r="D260" s="154">
        <v>60</v>
      </c>
      <c r="E260" s="155"/>
      <c r="F260" s="166">
        <v>35</v>
      </c>
      <c r="G260" s="167"/>
      <c r="H260" s="69"/>
      <c r="I260" s="69"/>
      <c r="J260" s="87">
        <f t="shared" si="56"/>
        <v>0</v>
      </c>
      <c r="K260" s="90">
        <f t="shared" si="57"/>
        <v>0</v>
      </c>
    </row>
    <row r="261" spans="1:13" s="11" customFormat="1" ht="9.75" customHeight="1" thickBot="1">
      <c r="A261" s="18">
        <v>3125</v>
      </c>
      <c r="B261" s="161" t="s">
        <v>49</v>
      </c>
      <c r="C261" s="162"/>
      <c r="D261" s="225">
        <v>60</v>
      </c>
      <c r="E261" s="226"/>
      <c r="F261" s="152">
        <v>35</v>
      </c>
      <c r="G261" s="153"/>
      <c r="H261" s="69"/>
      <c r="I261" s="69"/>
      <c r="J261" s="95">
        <f t="shared" si="56"/>
        <v>0</v>
      </c>
      <c r="K261" s="98">
        <f t="shared" si="57"/>
        <v>0</v>
      </c>
      <c r="L261"/>
      <c r="M261" s="55"/>
    </row>
    <row r="262" spans="1:13" s="9" customFormat="1" ht="9.75" customHeight="1" thickBot="1">
      <c r="A262" s="144" t="s">
        <v>58</v>
      </c>
      <c r="B262" s="145"/>
      <c r="C262" s="145"/>
      <c r="D262" s="145"/>
      <c r="E262" s="145"/>
      <c r="F262" s="145"/>
      <c r="G262" s="146"/>
      <c r="H262" s="71"/>
      <c r="I262" s="71"/>
      <c r="J262" s="38">
        <f>+J263</f>
        <v>0</v>
      </c>
      <c r="K262" s="35">
        <f>+K263</f>
        <v>0</v>
      </c>
      <c r="L262" s="11"/>
      <c r="M262" s="57"/>
    </row>
    <row r="263" spans="1:13" s="9" customFormat="1" ht="9.75" customHeight="1" thickBot="1">
      <c r="A263" s="22">
        <v>3250</v>
      </c>
      <c r="B263" s="217" t="s">
        <v>59</v>
      </c>
      <c r="C263" s="218"/>
      <c r="D263" s="219">
        <v>250</v>
      </c>
      <c r="E263" s="220"/>
      <c r="F263" s="221">
        <v>150</v>
      </c>
      <c r="G263" s="222"/>
      <c r="H263" s="80"/>
      <c r="I263" s="80"/>
      <c r="J263" s="99">
        <f>D263*H263</f>
        <v>0</v>
      </c>
      <c r="K263" s="112">
        <f>F263*I263</f>
        <v>0</v>
      </c>
      <c r="M263" s="57"/>
    </row>
    <row r="264" spans="1:13" s="11" customFormat="1" ht="9.75" customHeight="1" thickBot="1">
      <c r="A264" s="144" t="s">
        <v>60</v>
      </c>
      <c r="B264" s="145"/>
      <c r="C264" s="145"/>
      <c r="D264" s="145"/>
      <c r="E264" s="145"/>
      <c r="F264" s="145"/>
      <c r="G264" s="146"/>
      <c r="H264" s="71"/>
      <c r="I264" s="71"/>
      <c r="J264" s="38">
        <f>J265+J266+J267</f>
        <v>0</v>
      </c>
      <c r="K264" s="35">
        <f>K265+K266+K267</f>
        <v>0</v>
      </c>
      <c r="M264" s="55"/>
    </row>
    <row r="265" spans="1:13" s="9" customFormat="1" ht="9.75" customHeight="1">
      <c r="A265" s="19">
        <v>4100</v>
      </c>
      <c r="B265" s="128" t="s">
        <v>61</v>
      </c>
      <c r="C265" s="129"/>
      <c r="D265" s="223">
        <v>65</v>
      </c>
      <c r="E265" s="224"/>
      <c r="F265" s="227">
        <v>30</v>
      </c>
      <c r="G265" s="228"/>
      <c r="H265" s="69"/>
      <c r="I265" s="69"/>
      <c r="J265" s="96">
        <f>D265*H265</f>
        <v>0</v>
      </c>
      <c r="K265" s="111">
        <f>F265*I265</f>
        <v>0</v>
      </c>
      <c r="L265"/>
      <c r="M265" s="57"/>
    </row>
    <row r="266" spans="1:13" s="9" customFormat="1" ht="9.75" customHeight="1">
      <c r="A266" s="15">
        <v>4101</v>
      </c>
      <c r="B266" s="150" t="s">
        <v>62</v>
      </c>
      <c r="C266" s="151"/>
      <c r="D266" s="154">
        <v>75</v>
      </c>
      <c r="E266" s="155"/>
      <c r="F266" s="166">
        <v>40</v>
      </c>
      <c r="G266" s="167"/>
      <c r="H266" s="68"/>
      <c r="I266" s="68"/>
      <c r="J266" s="87">
        <f t="shared" ref="J266:J267" si="58">D266*H266</f>
        <v>0</v>
      </c>
      <c r="K266" s="90">
        <f t="shared" ref="K266:K267" si="59">F266*I266</f>
        <v>0</v>
      </c>
      <c r="L266"/>
      <c r="M266" s="57"/>
    </row>
    <row r="267" spans="1:13" s="9" customFormat="1" ht="9.75" customHeight="1" thickBot="1">
      <c r="A267" s="15">
        <v>4102</v>
      </c>
      <c r="B267" s="150" t="s">
        <v>63</v>
      </c>
      <c r="C267" s="151"/>
      <c r="D267" s="154">
        <v>110</v>
      </c>
      <c r="E267" s="155"/>
      <c r="F267" s="166">
        <v>60</v>
      </c>
      <c r="G267" s="167"/>
      <c r="H267" s="68"/>
      <c r="I267" s="68"/>
      <c r="J267" s="88">
        <f t="shared" si="58"/>
        <v>0</v>
      </c>
      <c r="K267" s="108">
        <f t="shared" si="59"/>
        <v>0</v>
      </c>
      <c r="L267"/>
      <c r="M267" s="57"/>
    </row>
    <row r="268" spans="1:13" s="9" customFormat="1" ht="9.75" customHeight="1" thickBot="1">
      <c r="A268" s="229" t="s">
        <v>57</v>
      </c>
      <c r="B268" s="230"/>
      <c r="C268" s="230"/>
      <c r="D268" s="230"/>
      <c r="E268" s="230"/>
      <c r="F268" s="230"/>
      <c r="G268" s="231"/>
      <c r="H268" s="71"/>
      <c r="I268" s="71"/>
      <c r="J268" s="39">
        <f>J269+J270+J271+J272+J273+J274+J275+J276+J277+J278+J279+J280+J281+J282+J283+J284+J285+J286+J287+J288+J289+J290+J291</f>
        <v>0</v>
      </c>
      <c r="K268" s="35">
        <f>K269+K270+K271+K272+K273+K274+K275+K276+K277+K278+K279+K280+K281+K282+K283+K284+K285+K286+K287+K288+K289+K290+K291</f>
        <v>0</v>
      </c>
      <c r="L268" s="11"/>
      <c r="M268" s="57"/>
    </row>
    <row r="269" spans="1:13" s="9" customFormat="1" ht="9.75" customHeight="1">
      <c r="A269" s="14">
        <v>4105</v>
      </c>
      <c r="B269" s="128" t="s">
        <v>27</v>
      </c>
      <c r="C269" s="129"/>
      <c r="D269" s="203">
        <v>170</v>
      </c>
      <c r="E269" s="204"/>
      <c r="F269" s="159">
        <v>70</v>
      </c>
      <c r="G269" s="160"/>
      <c r="H269" s="69"/>
      <c r="I269" s="69"/>
      <c r="J269" s="86">
        <f>D269*H269</f>
        <v>0</v>
      </c>
      <c r="K269" s="97">
        <f>F269*I269</f>
        <v>0</v>
      </c>
      <c r="L269"/>
      <c r="M269" s="57"/>
    </row>
    <row r="270" spans="1:13" s="9" customFormat="1" ht="9.75" customHeight="1">
      <c r="A270" s="15">
        <v>4106</v>
      </c>
      <c r="B270" s="150" t="s">
        <v>28</v>
      </c>
      <c r="C270" s="151"/>
      <c r="D270" s="154">
        <v>170</v>
      </c>
      <c r="E270" s="155"/>
      <c r="F270" s="166">
        <v>70</v>
      </c>
      <c r="G270" s="167"/>
      <c r="H270" s="69"/>
      <c r="I270" s="69"/>
      <c r="J270" s="87">
        <f t="shared" ref="J270:J291" si="60">D270*H270</f>
        <v>0</v>
      </c>
      <c r="K270" s="90">
        <f t="shared" ref="K270:K291" si="61">F270*I270</f>
        <v>0</v>
      </c>
      <c r="L270"/>
      <c r="M270" s="57"/>
    </row>
    <row r="271" spans="1:13" s="9" customFormat="1" ht="9.75" customHeight="1">
      <c r="A271" s="15">
        <v>4107</v>
      </c>
      <c r="B271" s="150" t="s">
        <v>30</v>
      </c>
      <c r="C271" s="151"/>
      <c r="D271" s="154">
        <v>170</v>
      </c>
      <c r="E271" s="155"/>
      <c r="F271" s="166">
        <v>70</v>
      </c>
      <c r="G271" s="167"/>
      <c r="H271" s="69"/>
      <c r="I271" s="69"/>
      <c r="J271" s="87">
        <f t="shared" si="60"/>
        <v>0</v>
      </c>
      <c r="K271" s="90">
        <f t="shared" si="61"/>
        <v>0</v>
      </c>
      <c r="L271"/>
      <c r="M271" s="57"/>
    </row>
    <row r="272" spans="1:13" s="9" customFormat="1" ht="9.75" customHeight="1">
      <c r="A272" s="15">
        <v>4108</v>
      </c>
      <c r="B272" s="150" t="s">
        <v>33</v>
      </c>
      <c r="C272" s="151"/>
      <c r="D272" s="154">
        <v>170</v>
      </c>
      <c r="E272" s="155"/>
      <c r="F272" s="166">
        <v>70</v>
      </c>
      <c r="G272" s="167"/>
      <c r="H272" s="69"/>
      <c r="I272" s="69"/>
      <c r="J272" s="87">
        <f t="shared" si="60"/>
        <v>0</v>
      </c>
      <c r="K272" s="90">
        <f t="shared" si="61"/>
        <v>0</v>
      </c>
      <c r="L272"/>
      <c r="M272" s="57"/>
    </row>
    <row r="273" spans="1:13" s="9" customFormat="1" ht="9.75" customHeight="1">
      <c r="A273" s="15">
        <v>4109</v>
      </c>
      <c r="B273" s="150" t="s">
        <v>35</v>
      </c>
      <c r="C273" s="151"/>
      <c r="D273" s="154">
        <v>170</v>
      </c>
      <c r="E273" s="155"/>
      <c r="F273" s="166">
        <v>70</v>
      </c>
      <c r="G273" s="167"/>
      <c r="H273" s="69"/>
      <c r="I273" s="69"/>
      <c r="J273" s="87">
        <f t="shared" si="60"/>
        <v>0</v>
      </c>
      <c r="K273" s="90">
        <f t="shared" si="61"/>
        <v>0</v>
      </c>
      <c r="L273"/>
      <c r="M273" s="57"/>
    </row>
    <row r="274" spans="1:13" s="9" customFormat="1" ht="9.75" customHeight="1">
      <c r="A274" s="15">
        <v>4110</v>
      </c>
      <c r="B274" s="150" t="s">
        <v>34</v>
      </c>
      <c r="C274" s="151"/>
      <c r="D274" s="154">
        <v>170</v>
      </c>
      <c r="E274" s="155"/>
      <c r="F274" s="166">
        <v>70</v>
      </c>
      <c r="G274" s="167"/>
      <c r="H274" s="69"/>
      <c r="I274" s="69"/>
      <c r="J274" s="87">
        <f t="shared" si="60"/>
        <v>0</v>
      </c>
      <c r="K274" s="90">
        <f t="shared" si="61"/>
        <v>0</v>
      </c>
      <c r="L274"/>
      <c r="M274" s="57"/>
    </row>
    <row r="275" spans="1:13" s="9" customFormat="1" ht="9.75" customHeight="1">
      <c r="A275" s="15">
        <v>4111</v>
      </c>
      <c r="B275" s="150" t="s">
        <v>31</v>
      </c>
      <c r="C275" s="151"/>
      <c r="D275" s="154">
        <v>170</v>
      </c>
      <c r="E275" s="155"/>
      <c r="F275" s="166">
        <v>70</v>
      </c>
      <c r="G275" s="167"/>
      <c r="H275" s="69"/>
      <c r="I275" s="69"/>
      <c r="J275" s="87">
        <f t="shared" si="60"/>
        <v>0</v>
      </c>
      <c r="K275" s="90">
        <f t="shared" si="61"/>
        <v>0</v>
      </c>
      <c r="L275"/>
      <c r="M275" s="57"/>
    </row>
    <row r="276" spans="1:13" s="9" customFormat="1" ht="9.75" customHeight="1">
      <c r="A276" s="15">
        <v>4112</v>
      </c>
      <c r="B276" s="150" t="s">
        <v>36</v>
      </c>
      <c r="C276" s="151"/>
      <c r="D276" s="154">
        <v>170</v>
      </c>
      <c r="E276" s="155"/>
      <c r="F276" s="166">
        <v>70</v>
      </c>
      <c r="G276" s="167"/>
      <c r="H276" s="69"/>
      <c r="I276" s="69"/>
      <c r="J276" s="87">
        <f t="shared" si="60"/>
        <v>0</v>
      </c>
      <c r="K276" s="90">
        <f t="shared" si="61"/>
        <v>0</v>
      </c>
      <c r="L276"/>
      <c r="M276" s="57"/>
    </row>
    <row r="277" spans="1:13" s="9" customFormat="1" ht="9.75" customHeight="1">
      <c r="A277" s="15">
        <v>4113</v>
      </c>
      <c r="B277" s="150" t="s">
        <v>32</v>
      </c>
      <c r="C277" s="151"/>
      <c r="D277" s="154">
        <v>170</v>
      </c>
      <c r="E277" s="155"/>
      <c r="F277" s="166">
        <v>70</v>
      </c>
      <c r="G277" s="167"/>
      <c r="H277" s="69"/>
      <c r="I277" s="69"/>
      <c r="J277" s="87">
        <f t="shared" si="60"/>
        <v>0</v>
      </c>
      <c r="K277" s="90">
        <f t="shared" si="61"/>
        <v>0</v>
      </c>
      <c r="L277"/>
      <c r="M277" s="57"/>
    </row>
    <row r="278" spans="1:13" s="9" customFormat="1" ht="9.75" customHeight="1">
      <c r="A278" s="15">
        <v>4114</v>
      </c>
      <c r="B278" s="150" t="s">
        <v>55</v>
      </c>
      <c r="C278" s="151"/>
      <c r="D278" s="154">
        <v>170</v>
      </c>
      <c r="E278" s="155"/>
      <c r="F278" s="166">
        <v>70</v>
      </c>
      <c r="G278" s="167"/>
      <c r="H278" s="69"/>
      <c r="I278" s="69"/>
      <c r="J278" s="87">
        <f t="shared" si="60"/>
        <v>0</v>
      </c>
      <c r="K278" s="90">
        <f t="shared" si="61"/>
        <v>0</v>
      </c>
      <c r="L278"/>
      <c r="M278" s="57"/>
    </row>
    <row r="279" spans="1:13" s="9" customFormat="1" ht="9.75" customHeight="1">
      <c r="A279" s="15">
        <v>4115</v>
      </c>
      <c r="B279" s="150" t="s">
        <v>40</v>
      </c>
      <c r="C279" s="151"/>
      <c r="D279" s="154">
        <v>170</v>
      </c>
      <c r="E279" s="155"/>
      <c r="F279" s="166">
        <v>70</v>
      </c>
      <c r="G279" s="167"/>
      <c r="H279" s="69"/>
      <c r="I279" s="69"/>
      <c r="J279" s="87">
        <f t="shared" si="60"/>
        <v>0</v>
      </c>
      <c r="K279" s="90">
        <f t="shared" si="61"/>
        <v>0</v>
      </c>
      <c r="L279"/>
      <c r="M279" s="57"/>
    </row>
    <row r="280" spans="1:13" s="9" customFormat="1" ht="9.75" customHeight="1">
      <c r="A280" s="15">
        <v>4116</v>
      </c>
      <c r="B280" s="150" t="s">
        <v>38</v>
      </c>
      <c r="C280" s="151"/>
      <c r="D280" s="154">
        <v>170</v>
      </c>
      <c r="E280" s="155"/>
      <c r="F280" s="166">
        <v>70</v>
      </c>
      <c r="G280" s="167"/>
      <c r="H280" s="69"/>
      <c r="I280" s="69"/>
      <c r="J280" s="87">
        <f t="shared" si="60"/>
        <v>0</v>
      </c>
      <c r="K280" s="90">
        <f t="shared" si="61"/>
        <v>0</v>
      </c>
      <c r="L280"/>
      <c r="M280" s="57"/>
    </row>
    <row r="281" spans="1:13" s="9" customFormat="1" ht="9.75" customHeight="1">
      <c r="A281" s="15">
        <v>4117</v>
      </c>
      <c r="B281" s="150" t="s">
        <v>29</v>
      </c>
      <c r="C281" s="151"/>
      <c r="D281" s="154">
        <v>170</v>
      </c>
      <c r="E281" s="155"/>
      <c r="F281" s="166">
        <v>70</v>
      </c>
      <c r="G281" s="167"/>
      <c r="H281" s="69"/>
      <c r="I281" s="69"/>
      <c r="J281" s="87">
        <f t="shared" si="60"/>
        <v>0</v>
      </c>
      <c r="K281" s="90">
        <f t="shared" si="61"/>
        <v>0</v>
      </c>
      <c r="L281"/>
      <c r="M281" s="57"/>
    </row>
    <row r="282" spans="1:13" s="9" customFormat="1" ht="9.75" customHeight="1">
      <c r="A282" s="15">
        <v>4118</v>
      </c>
      <c r="B282" s="150" t="s">
        <v>41</v>
      </c>
      <c r="C282" s="151"/>
      <c r="D282" s="154">
        <v>170</v>
      </c>
      <c r="E282" s="155"/>
      <c r="F282" s="166">
        <v>70</v>
      </c>
      <c r="G282" s="167"/>
      <c r="H282" s="69"/>
      <c r="I282" s="69"/>
      <c r="J282" s="87">
        <f t="shared" si="60"/>
        <v>0</v>
      </c>
      <c r="K282" s="90">
        <f t="shared" si="61"/>
        <v>0</v>
      </c>
      <c r="L282"/>
      <c r="M282" s="57"/>
    </row>
    <row r="283" spans="1:13" s="9" customFormat="1" ht="9.75" customHeight="1">
      <c r="A283" s="15">
        <v>4119</v>
      </c>
      <c r="B283" s="150" t="s">
        <v>42</v>
      </c>
      <c r="C283" s="151"/>
      <c r="D283" s="154">
        <v>170</v>
      </c>
      <c r="E283" s="155"/>
      <c r="F283" s="166">
        <v>70</v>
      </c>
      <c r="G283" s="167"/>
      <c r="H283" s="69"/>
      <c r="I283" s="69"/>
      <c r="J283" s="87">
        <f t="shared" si="60"/>
        <v>0</v>
      </c>
      <c r="K283" s="90">
        <f t="shared" si="61"/>
        <v>0</v>
      </c>
      <c r="L283"/>
      <c r="M283" s="57"/>
    </row>
    <row r="284" spans="1:13" s="9" customFormat="1" ht="9.75" customHeight="1">
      <c r="A284" s="15">
        <v>4120</v>
      </c>
      <c r="B284" s="150" t="s">
        <v>43</v>
      </c>
      <c r="C284" s="151"/>
      <c r="D284" s="154">
        <v>170</v>
      </c>
      <c r="E284" s="155"/>
      <c r="F284" s="166">
        <v>70</v>
      </c>
      <c r="G284" s="167"/>
      <c r="H284" s="69"/>
      <c r="I284" s="69"/>
      <c r="J284" s="87">
        <f t="shared" si="60"/>
        <v>0</v>
      </c>
      <c r="K284" s="90">
        <f t="shared" si="61"/>
        <v>0</v>
      </c>
      <c r="L284"/>
      <c r="M284" s="57"/>
    </row>
    <row r="285" spans="1:13" s="9" customFormat="1" ht="9.75" customHeight="1">
      <c r="A285" s="15">
        <v>4121</v>
      </c>
      <c r="B285" s="150" t="s">
        <v>54</v>
      </c>
      <c r="C285" s="151"/>
      <c r="D285" s="154">
        <v>170</v>
      </c>
      <c r="E285" s="155"/>
      <c r="F285" s="166">
        <v>70</v>
      </c>
      <c r="G285" s="167"/>
      <c r="H285" s="69"/>
      <c r="I285" s="69"/>
      <c r="J285" s="87">
        <f t="shared" si="60"/>
        <v>0</v>
      </c>
      <c r="K285" s="90">
        <f t="shared" si="61"/>
        <v>0</v>
      </c>
      <c r="L285"/>
      <c r="M285" s="57"/>
    </row>
    <row r="286" spans="1:13" s="9" customFormat="1" ht="9.75" customHeight="1">
      <c r="A286" s="15">
        <v>4122</v>
      </c>
      <c r="B286" s="150" t="s">
        <v>44</v>
      </c>
      <c r="C286" s="151"/>
      <c r="D286" s="154">
        <v>170</v>
      </c>
      <c r="E286" s="155"/>
      <c r="F286" s="166">
        <v>70</v>
      </c>
      <c r="G286" s="167"/>
      <c r="H286" s="69"/>
      <c r="I286" s="69"/>
      <c r="J286" s="87">
        <f t="shared" si="60"/>
        <v>0</v>
      </c>
      <c r="K286" s="90">
        <f t="shared" si="61"/>
        <v>0</v>
      </c>
      <c r="L286"/>
      <c r="M286" s="57"/>
    </row>
    <row r="287" spans="1:13" s="9" customFormat="1" ht="9.75" customHeight="1">
      <c r="A287" s="15">
        <v>4123</v>
      </c>
      <c r="B287" s="150" t="s">
        <v>45</v>
      </c>
      <c r="C287" s="151"/>
      <c r="D287" s="154">
        <v>170</v>
      </c>
      <c r="E287" s="155"/>
      <c r="F287" s="166">
        <v>70</v>
      </c>
      <c r="G287" s="167"/>
      <c r="H287" s="69"/>
      <c r="I287" s="69"/>
      <c r="J287" s="87">
        <f t="shared" si="60"/>
        <v>0</v>
      </c>
      <c r="K287" s="90">
        <f t="shared" si="61"/>
        <v>0</v>
      </c>
      <c r="L287"/>
      <c r="M287" s="57"/>
    </row>
    <row r="288" spans="1:13" s="9" customFormat="1" ht="9.75" customHeight="1">
      <c r="A288" s="15">
        <v>4124</v>
      </c>
      <c r="B288" s="150" t="s">
        <v>47</v>
      </c>
      <c r="C288" s="151"/>
      <c r="D288" s="154">
        <v>170</v>
      </c>
      <c r="E288" s="155"/>
      <c r="F288" s="166">
        <v>70</v>
      </c>
      <c r="G288" s="167"/>
      <c r="H288" s="69"/>
      <c r="I288" s="69"/>
      <c r="J288" s="87">
        <f t="shared" si="60"/>
        <v>0</v>
      </c>
      <c r="K288" s="90">
        <f t="shared" si="61"/>
        <v>0</v>
      </c>
      <c r="L288"/>
      <c r="M288" s="57"/>
    </row>
    <row r="289" spans="1:13" s="11" customFormat="1" ht="9.75" customHeight="1">
      <c r="A289" s="15">
        <v>4125</v>
      </c>
      <c r="B289" s="150" t="s">
        <v>46</v>
      </c>
      <c r="C289" s="151"/>
      <c r="D289" s="154">
        <v>170</v>
      </c>
      <c r="E289" s="155"/>
      <c r="F289" s="166">
        <v>70</v>
      </c>
      <c r="G289" s="167"/>
      <c r="H289" s="69"/>
      <c r="I289" s="69"/>
      <c r="J289" s="87">
        <f t="shared" si="60"/>
        <v>0</v>
      </c>
      <c r="K289" s="90">
        <f t="shared" si="61"/>
        <v>0</v>
      </c>
      <c r="L289"/>
      <c r="M289" s="55"/>
    </row>
    <row r="290" spans="1:13" ht="9.75" customHeight="1">
      <c r="A290" s="15">
        <v>4126</v>
      </c>
      <c r="B290" s="150" t="s">
        <v>48</v>
      </c>
      <c r="C290" s="151"/>
      <c r="D290" s="154">
        <v>170</v>
      </c>
      <c r="E290" s="155"/>
      <c r="F290" s="166">
        <v>70</v>
      </c>
      <c r="G290" s="167"/>
      <c r="H290" s="69"/>
      <c r="I290" s="69"/>
      <c r="J290" s="87">
        <f t="shared" si="60"/>
        <v>0</v>
      </c>
      <c r="K290" s="90">
        <f t="shared" si="61"/>
        <v>0</v>
      </c>
    </row>
    <row r="291" spans="1:13" ht="9.75" customHeight="1" thickBot="1">
      <c r="A291" s="18">
        <v>4127</v>
      </c>
      <c r="B291" s="161" t="s">
        <v>49</v>
      </c>
      <c r="C291" s="162"/>
      <c r="D291" s="225">
        <v>170</v>
      </c>
      <c r="E291" s="226"/>
      <c r="F291" s="152">
        <v>70</v>
      </c>
      <c r="G291" s="153"/>
      <c r="H291" s="69"/>
      <c r="I291" s="69"/>
      <c r="J291" s="95">
        <f t="shared" si="60"/>
        <v>0</v>
      </c>
      <c r="K291" s="98">
        <f t="shared" si="61"/>
        <v>0</v>
      </c>
    </row>
    <row r="292" spans="1:13" ht="9.75" customHeight="1" thickBot="1">
      <c r="A292" s="144" t="s">
        <v>64</v>
      </c>
      <c r="B292" s="145"/>
      <c r="C292" s="145"/>
      <c r="D292" s="145"/>
      <c r="E292" s="145"/>
      <c r="F292" s="145"/>
      <c r="G292" s="146"/>
      <c r="H292" s="71"/>
      <c r="I292" s="71"/>
      <c r="J292" s="41">
        <f>J307+J306+J305+J304+J303+J302+J301+J300+J299+J298+J297+J296+J295+J294+J293</f>
        <v>0</v>
      </c>
      <c r="K292" s="35">
        <f>K307+K306+K305+K304+K303+K302+K301+K300+K299+K298+K297+K296+K295+K294+K293</f>
        <v>0</v>
      </c>
      <c r="L292" s="11"/>
    </row>
    <row r="293" spans="1:13" ht="9.75" customHeight="1">
      <c r="A293" s="23">
        <v>4132</v>
      </c>
      <c r="B293" s="128" t="s">
        <v>38</v>
      </c>
      <c r="C293" s="129"/>
      <c r="D293" s="154">
        <v>100</v>
      </c>
      <c r="E293" s="165"/>
      <c r="F293" s="166">
        <v>60</v>
      </c>
      <c r="G293" s="167"/>
      <c r="H293" s="69"/>
      <c r="I293" s="69"/>
      <c r="J293" s="100">
        <f t="shared" ref="J293:J307" si="62">D293*H293</f>
        <v>0</v>
      </c>
      <c r="K293" s="90">
        <f t="shared" ref="K293:K307" si="63">F293*I293</f>
        <v>0</v>
      </c>
    </row>
    <row r="294" spans="1:13" s="11" customFormat="1" ht="9.75" customHeight="1">
      <c r="A294" s="23">
        <v>4133</v>
      </c>
      <c r="B294" s="150" t="s">
        <v>65</v>
      </c>
      <c r="C294" s="151"/>
      <c r="D294" s="154">
        <v>100</v>
      </c>
      <c r="E294" s="165"/>
      <c r="F294" s="166">
        <v>60</v>
      </c>
      <c r="G294" s="167"/>
      <c r="H294" s="69"/>
      <c r="I294" s="69"/>
      <c r="J294" s="100">
        <f t="shared" si="62"/>
        <v>0</v>
      </c>
      <c r="K294" s="90">
        <f t="shared" si="63"/>
        <v>0</v>
      </c>
      <c r="L294"/>
      <c r="M294" s="55"/>
    </row>
    <row r="295" spans="1:13" ht="9.75" customHeight="1">
      <c r="A295" s="23">
        <v>4135</v>
      </c>
      <c r="B295" s="150" t="s">
        <v>30</v>
      </c>
      <c r="C295" s="151"/>
      <c r="D295" s="154">
        <v>100</v>
      </c>
      <c r="E295" s="165"/>
      <c r="F295" s="166">
        <v>60</v>
      </c>
      <c r="G295" s="167"/>
      <c r="H295" s="69"/>
      <c r="I295" s="69"/>
      <c r="J295" s="100">
        <f t="shared" si="62"/>
        <v>0</v>
      </c>
      <c r="K295" s="90">
        <f t="shared" si="63"/>
        <v>0</v>
      </c>
    </row>
    <row r="296" spans="1:13" ht="9.75" customHeight="1">
      <c r="A296" s="23">
        <v>4137</v>
      </c>
      <c r="B296" s="150" t="s">
        <v>41</v>
      </c>
      <c r="C296" s="151"/>
      <c r="D296" s="154">
        <v>100</v>
      </c>
      <c r="E296" s="165"/>
      <c r="F296" s="166">
        <v>60</v>
      </c>
      <c r="G296" s="167"/>
      <c r="H296" s="69"/>
      <c r="I296" s="69"/>
      <c r="J296" s="100">
        <f t="shared" si="62"/>
        <v>0</v>
      </c>
      <c r="K296" s="90">
        <f t="shared" si="63"/>
        <v>0</v>
      </c>
    </row>
    <row r="297" spans="1:13" ht="9.75" customHeight="1">
      <c r="A297" s="23">
        <v>4138</v>
      </c>
      <c r="B297" s="150" t="s">
        <v>56</v>
      </c>
      <c r="C297" s="151"/>
      <c r="D297" s="154">
        <v>100</v>
      </c>
      <c r="E297" s="165"/>
      <c r="F297" s="166">
        <v>60</v>
      </c>
      <c r="G297" s="167"/>
      <c r="H297" s="69"/>
      <c r="I297" s="69"/>
      <c r="J297" s="100">
        <f t="shared" si="62"/>
        <v>0</v>
      </c>
      <c r="K297" s="90">
        <f t="shared" si="63"/>
        <v>0</v>
      </c>
    </row>
    <row r="298" spans="1:13" ht="9.75" customHeight="1">
      <c r="A298" s="23">
        <v>4140</v>
      </c>
      <c r="B298" s="150" t="s">
        <v>48</v>
      </c>
      <c r="C298" s="151"/>
      <c r="D298" s="154">
        <v>100</v>
      </c>
      <c r="E298" s="165"/>
      <c r="F298" s="166">
        <v>60</v>
      </c>
      <c r="G298" s="167"/>
      <c r="H298" s="69"/>
      <c r="I298" s="69"/>
      <c r="J298" s="100">
        <f t="shared" si="62"/>
        <v>0</v>
      </c>
      <c r="K298" s="90">
        <f t="shared" si="63"/>
        <v>0</v>
      </c>
    </row>
    <row r="299" spans="1:13" ht="9.75" customHeight="1">
      <c r="A299" s="23">
        <v>4143</v>
      </c>
      <c r="B299" s="150" t="s">
        <v>54</v>
      </c>
      <c r="C299" s="151"/>
      <c r="D299" s="154">
        <v>100</v>
      </c>
      <c r="E299" s="165"/>
      <c r="F299" s="166">
        <v>60</v>
      </c>
      <c r="G299" s="167"/>
      <c r="H299" s="69"/>
      <c r="I299" s="69"/>
      <c r="J299" s="100">
        <f t="shared" si="62"/>
        <v>0</v>
      </c>
      <c r="K299" s="90">
        <f t="shared" si="63"/>
        <v>0</v>
      </c>
    </row>
    <row r="300" spans="1:13" ht="9.75" customHeight="1">
      <c r="A300" s="23">
        <v>4145</v>
      </c>
      <c r="B300" s="150" t="s">
        <v>43</v>
      </c>
      <c r="C300" s="151"/>
      <c r="D300" s="154">
        <v>100</v>
      </c>
      <c r="E300" s="165"/>
      <c r="F300" s="166">
        <v>60</v>
      </c>
      <c r="G300" s="167"/>
      <c r="H300" s="69"/>
      <c r="I300" s="69"/>
      <c r="J300" s="100">
        <f t="shared" si="62"/>
        <v>0</v>
      </c>
      <c r="K300" s="90">
        <f t="shared" si="63"/>
        <v>0</v>
      </c>
    </row>
    <row r="301" spans="1:13" ht="9.75" customHeight="1">
      <c r="A301" s="23">
        <v>4148</v>
      </c>
      <c r="B301" s="150" t="s">
        <v>66</v>
      </c>
      <c r="C301" s="151"/>
      <c r="D301" s="154">
        <v>100</v>
      </c>
      <c r="E301" s="165"/>
      <c r="F301" s="166">
        <v>60</v>
      </c>
      <c r="G301" s="167"/>
      <c r="H301" s="69"/>
      <c r="I301" s="69"/>
      <c r="J301" s="100">
        <f t="shared" si="62"/>
        <v>0</v>
      </c>
      <c r="K301" s="90">
        <f t="shared" si="63"/>
        <v>0</v>
      </c>
    </row>
    <row r="302" spans="1:13" ht="9.75" customHeight="1">
      <c r="A302" s="23">
        <v>4150</v>
      </c>
      <c r="B302" s="150" t="s">
        <v>32</v>
      </c>
      <c r="C302" s="151"/>
      <c r="D302" s="154">
        <v>100</v>
      </c>
      <c r="E302" s="165"/>
      <c r="F302" s="166">
        <v>60</v>
      </c>
      <c r="G302" s="167"/>
      <c r="H302" s="69"/>
      <c r="I302" s="69"/>
      <c r="J302" s="100">
        <f t="shared" si="62"/>
        <v>0</v>
      </c>
      <c r="K302" s="90">
        <f t="shared" si="63"/>
        <v>0</v>
      </c>
    </row>
    <row r="303" spans="1:13" ht="9.75" customHeight="1">
      <c r="A303" s="23">
        <v>4151</v>
      </c>
      <c r="B303" s="150" t="s">
        <v>34</v>
      </c>
      <c r="C303" s="151"/>
      <c r="D303" s="154">
        <v>100</v>
      </c>
      <c r="E303" s="165"/>
      <c r="F303" s="166">
        <v>60</v>
      </c>
      <c r="G303" s="167"/>
      <c r="H303" s="69"/>
      <c r="I303" s="69"/>
      <c r="J303" s="100">
        <f t="shared" si="62"/>
        <v>0</v>
      </c>
      <c r="K303" s="90">
        <f t="shared" si="63"/>
        <v>0</v>
      </c>
    </row>
    <row r="304" spans="1:13" ht="9.75" customHeight="1">
      <c r="A304" s="23">
        <v>4152</v>
      </c>
      <c r="B304" s="150" t="s">
        <v>35</v>
      </c>
      <c r="C304" s="151"/>
      <c r="D304" s="154">
        <v>100</v>
      </c>
      <c r="E304" s="165"/>
      <c r="F304" s="166">
        <v>60</v>
      </c>
      <c r="G304" s="167"/>
      <c r="H304" s="69"/>
      <c r="I304" s="69"/>
      <c r="J304" s="100">
        <f t="shared" si="62"/>
        <v>0</v>
      </c>
      <c r="K304" s="90">
        <f t="shared" si="63"/>
        <v>0</v>
      </c>
    </row>
    <row r="305" spans="1:13" ht="9.75" customHeight="1">
      <c r="A305" s="23">
        <v>4153</v>
      </c>
      <c r="B305" s="150" t="s">
        <v>28</v>
      </c>
      <c r="C305" s="151"/>
      <c r="D305" s="154">
        <v>100</v>
      </c>
      <c r="E305" s="165"/>
      <c r="F305" s="166">
        <v>60</v>
      </c>
      <c r="G305" s="167"/>
      <c r="H305" s="69"/>
      <c r="I305" s="69"/>
      <c r="J305" s="100">
        <f t="shared" si="62"/>
        <v>0</v>
      </c>
      <c r="K305" s="90">
        <f t="shared" si="63"/>
        <v>0</v>
      </c>
    </row>
    <row r="306" spans="1:13" ht="9.75" customHeight="1">
      <c r="A306" s="23">
        <v>4154</v>
      </c>
      <c r="B306" s="150" t="s">
        <v>47</v>
      </c>
      <c r="C306" s="151"/>
      <c r="D306" s="154">
        <v>100</v>
      </c>
      <c r="E306" s="165"/>
      <c r="F306" s="166">
        <v>60</v>
      </c>
      <c r="G306" s="167"/>
      <c r="H306" s="69"/>
      <c r="I306" s="69"/>
      <c r="J306" s="100">
        <f t="shared" si="62"/>
        <v>0</v>
      </c>
      <c r="K306" s="90">
        <f t="shared" si="63"/>
        <v>0</v>
      </c>
    </row>
    <row r="307" spans="1:13" ht="9.75" customHeight="1" thickBot="1">
      <c r="A307" s="24">
        <v>4155</v>
      </c>
      <c r="B307" s="161" t="s">
        <v>46</v>
      </c>
      <c r="C307" s="162"/>
      <c r="D307" s="163">
        <v>100</v>
      </c>
      <c r="E307" s="164"/>
      <c r="F307" s="152">
        <v>60</v>
      </c>
      <c r="G307" s="153"/>
      <c r="H307" s="69"/>
      <c r="I307" s="69"/>
      <c r="J307" s="101">
        <f t="shared" si="62"/>
        <v>0</v>
      </c>
      <c r="K307" s="108">
        <f t="shared" si="63"/>
        <v>0</v>
      </c>
    </row>
    <row r="308" spans="1:13" s="9" customFormat="1" ht="9.75" customHeight="1" thickBot="1">
      <c r="A308" s="144" t="s">
        <v>68</v>
      </c>
      <c r="B308" s="145"/>
      <c r="C308" s="145"/>
      <c r="D308" s="145"/>
      <c r="E308" s="145"/>
      <c r="F308" s="145"/>
      <c r="G308" s="146"/>
      <c r="H308" s="71"/>
      <c r="I308" s="71"/>
      <c r="J308" s="38">
        <f>J309+J310</f>
        <v>0</v>
      </c>
      <c r="K308" s="35">
        <f>K309+K310</f>
        <v>0</v>
      </c>
      <c r="L308" s="11"/>
      <c r="M308" s="57"/>
    </row>
    <row r="309" spans="1:13" s="11" customFormat="1" ht="9.75" customHeight="1">
      <c r="A309" s="14">
        <v>9200</v>
      </c>
      <c r="B309" s="128" t="s">
        <v>59</v>
      </c>
      <c r="C309" s="129"/>
      <c r="D309" s="158">
        <v>300</v>
      </c>
      <c r="E309" s="158"/>
      <c r="F309" s="159">
        <v>170</v>
      </c>
      <c r="G309" s="160"/>
      <c r="H309" s="69"/>
      <c r="I309" s="69"/>
      <c r="J309" s="86">
        <f>D309*H309</f>
        <v>0</v>
      </c>
      <c r="K309" s="97">
        <f>F309*I309</f>
        <v>0</v>
      </c>
      <c r="L309"/>
      <c r="M309" s="55"/>
    </row>
    <row r="310" spans="1:13" s="9" customFormat="1" ht="9.75" customHeight="1" thickBot="1">
      <c r="A310" s="15">
        <v>9201</v>
      </c>
      <c r="B310" s="161" t="s">
        <v>112</v>
      </c>
      <c r="C310" s="162"/>
      <c r="D310" s="154">
        <v>500</v>
      </c>
      <c r="E310" s="155"/>
      <c r="F310" s="156">
        <v>340</v>
      </c>
      <c r="G310" s="157"/>
      <c r="H310" s="68"/>
      <c r="I310" s="68"/>
      <c r="J310" s="87">
        <f t="shared" ref="J310" si="64">D310*H310</f>
        <v>0</v>
      </c>
      <c r="K310" s="90">
        <f t="shared" ref="K310" si="65">F310*I310</f>
        <v>0</v>
      </c>
      <c r="L310"/>
      <c r="M310" s="57"/>
    </row>
    <row r="311" spans="1:13" ht="15" customHeight="1" thickBot="1">
      <c r="A311" s="28"/>
      <c r="B311" s="147" t="s">
        <v>72</v>
      </c>
      <c r="C311" s="148"/>
      <c r="D311" s="148"/>
      <c r="E311" s="148"/>
      <c r="F311" s="148"/>
      <c r="G311" s="148"/>
      <c r="H311" s="148"/>
      <c r="I311" s="149"/>
      <c r="J311" s="33">
        <f>J308+J292+J268+J264+J262+J236+J207+J203+J189+J186+J183+J180+J150+J140+J130+J120+J110+J100+J76+J63+J53+J42+J30+J22+J10</f>
        <v>0</v>
      </c>
      <c r="K311" s="119">
        <f>K308+K292+K268+K264+K262+K236+K207+K203+K189+K186+K183+K180+K150+K140+K130+K120+K110+K100+K76+K63+K53+K42+K30+K22+K10</f>
        <v>0</v>
      </c>
    </row>
    <row r="312" spans="1:13" ht="15" customHeight="1">
      <c r="A312" s="29"/>
      <c r="B312" s="8"/>
      <c r="C312" s="8"/>
      <c r="D312" s="8"/>
      <c r="E312" s="8"/>
      <c r="F312" s="8"/>
      <c r="G312" s="8"/>
      <c r="H312" s="77"/>
      <c r="I312" s="77"/>
      <c r="J312" s="103"/>
      <c r="K312" s="103"/>
    </row>
    <row r="313" spans="1:13" ht="15" customHeight="1">
      <c r="A313" s="214" t="s">
        <v>113</v>
      </c>
      <c r="B313" s="214"/>
      <c r="C313" s="214"/>
      <c r="D313" s="214"/>
      <c r="E313" s="214"/>
      <c r="F313" s="214"/>
      <c r="G313" s="214"/>
      <c r="H313" s="214"/>
      <c r="I313" s="214"/>
      <c r="J313" s="214"/>
      <c r="K313" s="214"/>
    </row>
    <row r="314" spans="1:13" ht="15" customHeight="1">
      <c r="A314" s="214"/>
      <c r="B314" s="214"/>
      <c r="C314" s="214"/>
      <c r="D314" s="214"/>
      <c r="E314" s="214"/>
      <c r="F314" s="214"/>
      <c r="G314" s="214"/>
      <c r="H314" s="214"/>
      <c r="I314" s="214"/>
      <c r="J314" s="214"/>
      <c r="K314" s="214"/>
    </row>
    <row r="315" spans="1:13" ht="15" customHeight="1">
      <c r="A315" s="30"/>
      <c r="B315" s="2"/>
      <c r="C315" s="2"/>
      <c r="D315" s="2"/>
      <c r="E315" s="2"/>
      <c r="F315" s="2"/>
      <c r="G315" s="2"/>
      <c r="H315" s="2"/>
      <c r="I315" s="2"/>
      <c r="J315" s="84"/>
      <c r="K315" s="84"/>
    </row>
    <row r="316" spans="1:13" ht="15" customHeight="1">
      <c r="A316" s="215" t="s">
        <v>69</v>
      </c>
      <c r="B316" s="215"/>
      <c r="C316" s="215"/>
      <c r="D316" s="215"/>
      <c r="E316" s="215"/>
      <c r="F316" s="215"/>
      <c r="G316" s="215"/>
      <c r="H316" s="215"/>
      <c r="I316" s="215"/>
      <c r="J316" s="215"/>
      <c r="K316" s="215"/>
    </row>
    <row r="317" spans="1:13" ht="15" customHeight="1">
      <c r="A317" s="215"/>
      <c r="B317" s="215"/>
      <c r="C317" s="215"/>
      <c r="D317" s="215"/>
      <c r="E317" s="215"/>
      <c r="F317" s="215"/>
      <c r="G317" s="215"/>
      <c r="H317" s="215"/>
      <c r="I317" s="215"/>
      <c r="J317" s="215"/>
      <c r="K317" s="215"/>
    </row>
    <row r="318" spans="1:13" ht="15.75" customHeight="1">
      <c r="A318" s="31"/>
      <c r="B318" s="3"/>
      <c r="C318" s="3"/>
      <c r="D318" s="3"/>
      <c r="E318" s="3"/>
      <c r="F318" s="3"/>
      <c r="G318" s="3"/>
      <c r="H318" s="78"/>
      <c r="I318" s="78"/>
      <c r="J318" s="104"/>
      <c r="K318" s="104"/>
    </row>
    <row r="319" spans="1:13" ht="15" customHeight="1">
      <c r="A319" s="216" t="s">
        <v>171</v>
      </c>
      <c r="B319" s="216"/>
      <c r="C319" s="216"/>
      <c r="D319" s="216"/>
      <c r="E319" s="216"/>
      <c r="F319" s="216"/>
      <c r="G319" s="216"/>
      <c r="H319" s="216"/>
      <c r="I319" s="216"/>
      <c r="J319" s="216"/>
      <c r="K319" s="216"/>
    </row>
    <row r="320" spans="1:13">
      <c r="A320" s="216"/>
      <c r="B320" s="216"/>
      <c r="C320" s="216"/>
      <c r="D320" s="216"/>
      <c r="E320" s="216"/>
      <c r="F320" s="216"/>
      <c r="G320" s="216"/>
      <c r="H320" s="216"/>
      <c r="I320" s="216"/>
      <c r="J320" s="216"/>
      <c r="K320" s="216"/>
    </row>
    <row r="321" spans="1:11">
      <c r="A321" s="216"/>
      <c r="B321" s="216"/>
      <c r="C321" s="216"/>
      <c r="D321" s="216"/>
      <c r="E321" s="216"/>
      <c r="F321" s="216"/>
      <c r="G321" s="216"/>
      <c r="H321" s="216"/>
      <c r="I321" s="216"/>
      <c r="J321" s="216"/>
      <c r="K321" s="216"/>
    </row>
  </sheetData>
  <mergeCells count="864">
    <mergeCell ref="B40:C40"/>
    <mergeCell ref="D40:E40"/>
    <mergeCell ref="F40:G40"/>
    <mergeCell ref="B41:C41"/>
    <mergeCell ref="D41:E41"/>
    <mergeCell ref="F41:G41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B36:C36"/>
    <mergeCell ref="D36:E36"/>
    <mergeCell ref="F36:G36"/>
    <mergeCell ref="B75:C75"/>
    <mergeCell ref="D75:E75"/>
    <mergeCell ref="F75:G75"/>
    <mergeCell ref="B74:C74"/>
    <mergeCell ref="B95:C95"/>
    <mergeCell ref="D95:E95"/>
    <mergeCell ref="F95:G95"/>
    <mergeCell ref="B97:C97"/>
    <mergeCell ref="D97:E97"/>
    <mergeCell ref="F97:G97"/>
    <mergeCell ref="B50:C50"/>
    <mergeCell ref="B51:C51"/>
    <mergeCell ref="D51:E51"/>
    <mergeCell ref="D49:E49"/>
    <mergeCell ref="D50:E50"/>
    <mergeCell ref="D48:E48"/>
    <mergeCell ref="F49:G49"/>
    <mergeCell ref="D47:E47"/>
    <mergeCell ref="F47:G47"/>
    <mergeCell ref="F48:G48"/>
    <mergeCell ref="F50:G50"/>
    <mergeCell ref="F51:G51"/>
    <mergeCell ref="F81:G81"/>
    <mergeCell ref="B98:C98"/>
    <mergeCell ref="D98:E98"/>
    <mergeCell ref="F98:G98"/>
    <mergeCell ref="D94:E94"/>
    <mergeCell ref="F94:G94"/>
    <mergeCell ref="B91:C91"/>
    <mergeCell ref="D91:E91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52:C52"/>
    <mergeCell ref="D52:E52"/>
    <mergeCell ref="F52:G52"/>
    <mergeCell ref="A53:G53"/>
    <mergeCell ref="B54:C54"/>
    <mergeCell ref="D54:E54"/>
    <mergeCell ref="F54:G54"/>
    <mergeCell ref="F103:G103"/>
    <mergeCell ref="B104:C104"/>
    <mergeCell ref="B200:C200"/>
    <mergeCell ref="D200:E200"/>
    <mergeCell ref="F200:G200"/>
    <mergeCell ref="B201:C201"/>
    <mergeCell ref="D201:E201"/>
    <mergeCell ref="F201:G201"/>
    <mergeCell ref="D196:E196"/>
    <mergeCell ref="F196:G196"/>
    <mergeCell ref="B197:C197"/>
    <mergeCell ref="D197:E197"/>
    <mergeCell ref="F197:G197"/>
    <mergeCell ref="B198:C198"/>
    <mergeCell ref="D198:E198"/>
    <mergeCell ref="D104:E104"/>
    <mergeCell ref="F104:G104"/>
    <mergeCell ref="B109:C109"/>
    <mergeCell ref="D109:E109"/>
    <mergeCell ref="F109:G109"/>
    <mergeCell ref="F108:G108"/>
    <mergeCell ref="B105:C105"/>
    <mergeCell ref="D105:E105"/>
    <mergeCell ref="F105:G105"/>
    <mergeCell ref="B62:C62"/>
    <mergeCell ref="D62:E62"/>
    <mergeCell ref="B92:C92"/>
    <mergeCell ref="D92:E92"/>
    <mergeCell ref="F92:G92"/>
    <mergeCell ref="B77:C77"/>
    <mergeCell ref="D77:E77"/>
    <mergeCell ref="F77:G77"/>
    <mergeCell ref="B194:C194"/>
    <mergeCell ref="D194:E194"/>
    <mergeCell ref="F194:G194"/>
    <mergeCell ref="B78:C78"/>
    <mergeCell ref="D78:E78"/>
    <mergeCell ref="F78:G78"/>
    <mergeCell ref="B79:C79"/>
    <mergeCell ref="D79:E79"/>
    <mergeCell ref="F79:G79"/>
    <mergeCell ref="B80:C80"/>
    <mergeCell ref="D80:E80"/>
    <mergeCell ref="F80:G80"/>
    <mergeCell ref="B108:C108"/>
    <mergeCell ref="D108:E108"/>
    <mergeCell ref="B103:C103"/>
    <mergeCell ref="D103:E103"/>
    <mergeCell ref="B59:C59"/>
    <mergeCell ref="D59:E59"/>
    <mergeCell ref="F59:G59"/>
    <mergeCell ref="B60:C60"/>
    <mergeCell ref="D60:E60"/>
    <mergeCell ref="F60:G60"/>
    <mergeCell ref="B61:C61"/>
    <mergeCell ref="D61:E61"/>
    <mergeCell ref="F61:G61"/>
    <mergeCell ref="D55:E55"/>
    <mergeCell ref="F55:G55"/>
    <mergeCell ref="B56:C56"/>
    <mergeCell ref="D56:E56"/>
    <mergeCell ref="F56:G56"/>
    <mergeCell ref="B57:C57"/>
    <mergeCell ref="D57:E57"/>
    <mergeCell ref="F57:G57"/>
    <mergeCell ref="B58:C58"/>
    <mergeCell ref="D58:E58"/>
    <mergeCell ref="F58:G58"/>
    <mergeCell ref="B55:C55"/>
    <mergeCell ref="F62:G62"/>
    <mergeCell ref="A100:G100"/>
    <mergeCell ref="B82:C82"/>
    <mergeCell ref="D82:E82"/>
    <mergeCell ref="F82:G82"/>
    <mergeCell ref="B81:C81"/>
    <mergeCell ref="D81:E81"/>
    <mergeCell ref="B107:C107"/>
    <mergeCell ref="D107:E107"/>
    <mergeCell ref="F107:G107"/>
    <mergeCell ref="B101:C101"/>
    <mergeCell ref="D101:E101"/>
    <mergeCell ref="F101:G101"/>
    <mergeCell ref="B102:C102"/>
    <mergeCell ref="D102:E102"/>
    <mergeCell ref="F102:G102"/>
    <mergeCell ref="B93:C93"/>
    <mergeCell ref="D93:E93"/>
    <mergeCell ref="F93:G93"/>
    <mergeCell ref="B94:C94"/>
    <mergeCell ref="F91:G91"/>
    <mergeCell ref="B90:C90"/>
    <mergeCell ref="D90:E90"/>
    <mergeCell ref="F90:G90"/>
    <mergeCell ref="D29:E29"/>
    <mergeCell ref="F29:G29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A30:I30"/>
    <mergeCell ref="B34:C34"/>
    <mergeCell ref="D34:E34"/>
    <mergeCell ref="F34:G34"/>
    <mergeCell ref="B35:C35"/>
    <mergeCell ref="B43:C43"/>
    <mergeCell ref="D43:E43"/>
    <mergeCell ref="B89:C89"/>
    <mergeCell ref="D89:E89"/>
    <mergeCell ref="F89:G89"/>
    <mergeCell ref="D83:E83"/>
    <mergeCell ref="F83:G83"/>
    <mergeCell ref="B84:C84"/>
    <mergeCell ref="D84:E84"/>
    <mergeCell ref="F84:G84"/>
    <mergeCell ref="B85:C85"/>
    <mergeCell ref="D85:E85"/>
    <mergeCell ref="F85:G85"/>
    <mergeCell ref="B38:C38"/>
    <mergeCell ref="D38:E38"/>
    <mergeCell ref="F38:G38"/>
    <mergeCell ref="B39:C39"/>
    <mergeCell ref="D39:E39"/>
    <mergeCell ref="F39:G39"/>
    <mergeCell ref="A63:G63"/>
    <mergeCell ref="A8:A9"/>
    <mergeCell ref="B8:C9"/>
    <mergeCell ref="D8:E8"/>
    <mergeCell ref="D9:E9"/>
    <mergeCell ref="F8:G9"/>
    <mergeCell ref="D35:E35"/>
    <mergeCell ref="F35:G35"/>
    <mergeCell ref="B37:C37"/>
    <mergeCell ref="D37:E37"/>
    <mergeCell ref="F37:G37"/>
    <mergeCell ref="A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F18:G18"/>
    <mergeCell ref="D19:E19"/>
    <mergeCell ref="D16:E16"/>
    <mergeCell ref="F16:G16"/>
    <mergeCell ref="B106:C106"/>
    <mergeCell ref="D106:E106"/>
    <mergeCell ref="F106:G106"/>
    <mergeCell ref="D181:E181"/>
    <mergeCell ref="F181:G181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B118:C118"/>
    <mergeCell ref="D118:E118"/>
    <mergeCell ref="F118:G118"/>
    <mergeCell ref="F124:G124"/>
    <mergeCell ref="B125:C125"/>
    <mergeCell ref="D125:E125"/>
    <mergeCell ref="F125:G125"/>
    <mergeCell ref="B126:C126"/>
    <mergeCell ref="D126:E126"/>
    <mergeCell ref="F126:G126"/>
    <mergeCell ref="B129:C129"/>
    <mergeCell ref="D129:E129"/>
    <mergeCell ref="F129:G129"/>
    <mergeCell ref="A110:G110"/>
    <mergeCell ref="B111:C111"/>
    <mergeCell ref="D184:E184"/>
    <mergeCell ref="F184:G184"/>
    <mergeCell ref="A183:G183"/>
    <mergeCell ref="B188:C188"/>
    <mergeCell ref="D188:E188"/>
    <mergeCell ref="F188:G188"/>
    <mergeCell ref="B185:C185"/>
    <mergeCell ref="D185:E185"/>
    <mergeCell ref="F185:G185"/>
    <mergeCell ref="B187:C187"/>
    <mergeCell ref="D187:E187"/>
    <mergeCell ref="F187:G187"/>
    <mergeCell ref="A186:G186"/>
    <mergeCell ref="D113:E113"/>
    <mergeCell ref="F113:G113"/>
    <mergeCell ref="B114:C114"/>
    <mergeCell ref="D114:E114"/>
    <mergeCell ref="F114:G114"/>
    <mergeCell ref="D123:E123"/>
    <mergeCell ref="F123:G123"/>
    <mergeCell ref="B124:C124"/>
    <mergeCell ref="D124:E124"/>
    <mergeCell ref="B206:C206"/>
    <mergeCell ref="D206:E206"/>
    <mergeCell ref="F206:G206"/>
    <mergeCell ref="A189:G189"/>
    <mergeCell ref="B190:C190"/>
    <mergeCell ref="D190:E190"/>
    <mergeCell ref="F190:G190"/>
    <mergeCell ref="B191:C191"/>
    <mergeCell ref="D191:E191"/>
    <mergeCell ref="F191:G191"/>
    <mergeCell ref="B192:C192"/>
    <mergeCell ref="D192:E192"/>
    <mergeCell ref="F192:G192"/>
    <mergeCell ref="D202:E202"/>
    <mergeCell ref="F202:G202"/>
    <mergeCell ref="B199:C199"/>
    <mergeCell ref="D199:E199"/>
    <mergeCell ref="F199:G199"/>
    <mergeCell ref="B195:C195"/>
    <mergeCell ref="D195:E195"/>
    <mergeCell ref="F195:G195"/>
    <mergeCell ref="B196:C196"/>
    <mergeCell ref="B202:C202"/>
    <mergeCell ref="B214:C214"/>
    <mergeCell ref="D214:E214"/>
    <mergeCell ref="F214:G214"/>
    <mergeCell ref="B193:C193"/>
    <mergeCell ref="D193:E193"/>
    <mergeCell ref="F193:G193"/>
    <mergeCell ref="F198:G198"/>
    <mergeCell ref="B209:C209"/>
    <mergeCell ref="D209:E209"/>
    <mergeCell ref="F209:G209"/>
    <mergeCell ref="B210:C210"/>
    <mergeCell ref="D210:E210"/>
    <mergeCell ref="F210:G210"/>
    <mergeCell ref="B208:C208"/>
    <mergeCell ref="D208:E208"/>
    <mergeCell ref="F208:G208"/>
    <mergeCell ref="A207:G207"/>
    <mergeCell ref="A203:G203"/>
    <mergeCell ref="B204:C204"/>
    <mergeCell ref="D204:E204"/>
    <mergeCell ref="F204:G204"/>
    <mergeCell ref="B205:C205"/>
    <mergeCell ref="D205:E205"/>
    <mergeCell ref="F205:G205"/>
    <mergeCell ref="B211:C211"/>
    <mergeCell ref="D211:E211"/>
    <mergeCell ref="F211:G211"/>
    <mergeCell ref="B212:C212"/>
    <mergeCell ref="D212:E212"/>
    <mergeCell ref="F212:G212"/>
    <mergeCell ref="B221:C221"/>
    <mergeCell ref="D221:E221"/>
    <mergeCell ref="F221:G221"/>
    <mergeCell ref="B217:C217"/>
    <mergeCell ref="D217:E217"/>
    <mergeCell ref="F217:G217"/>
    <mergeCell ref="B218:C218"/>
    <mergeCell ref="D218:E218"/>
    <mergeCell ref="F218:G218"/>
    <mergeCell ref="B215:C215"/>
    <mergeCell ref="D215:E215"/>
    <mergeCell ref="F215:G215"/>
    <mergeCell ref="B216:C216"/>
    <mergeCell ref="D216:E216"/>
    <mergeCell ref="F216:G216"/>
    <mergeCell ref="B213:C213"/>
    <mergeCell ref="D213:E213"/>
    <mergeCell ref="F213:G213"/>
    <mergeCell ref="B222:C222"/>
    <mergeCell ref="D222:E222"/>
    <mergeCell ref="F222:G222"/>
    <mergeCell ref="B219:C219"/>
    <mergeCell ref="D219:E219"/>
    <mergeCell ref="F219:G219"/>
    <mergeCell ref="B220:C220"/>
    <mergeCell ref="D220:E220"/>
    <mergeCell ref="F220:G220"/>
    <mergeCell ref="B223:C223"/>
    <mergeCell ref="D223:E223"/>
    <mergeCell ref="F223:G223"/>
    <mergeCell ref="B224:C224"/>
    <mergeCell ref="D224:E224"/>
    <mergeCell ref="F224:G224"/>
    <mergeCell ref="B232:C232"/>
    <mergeCell ref="D232:E232"/>
    <mergeCell ref="F232:G232"/>
    <mergeCell ref="B228:C228"/>
    <mergeCell ref="D228:E228"/>
    <mergeCell ref="F228:G228"/>
    <mergeCell ref="B229:C229"/>
    <mergeCell ref="D229:E229"/>
    <mergeCell ref="F229:G229"/>
    <mergeCell ref="B226:C226"/>
    <mergeCell ref="D226:E226"/>
    <mergeCell ref="F226:G226"/>
    <mergeCell ref="B227:C227"/>
    <mergeCell ref="D227:E227"/>
    <mergeCell ref="F227:G227"/>
    <mergeCell ref="B225:C225"/>
    <mergeCell ref="D225:E225"/>
    <mergeCell ref="F225:G225"/>
    <mergeCell ref="B233:C233"/>
    <mergeCell ref="D233:E233"/>
    <mergeCell ref="F233:G233"/>
    <mergeCell ref="B230:C230"/>
    <mergeCell ref="D230:E230"/>
    <mergeCell ref="F230:G230"/>
    <mergeCell ref="B231:C231"/>
    <mergeCell ref="D231:E231"/>
    <mergeCell ref="F231:G231"/>
    <mergeCell ref="A236:G236"/>
    <mergeCell ref="B234:C234"/>
    <mergeCell ref="D234:E234"/>
    <mergeCell ref="F234:G234"/>
    <mergeCell ref="B235:C235"/>
    <mergeCell ref="D235:E235"/>
    <mergeCell ref="F235:G235"/>
    <mergeCell ref="D247:E247"/>
    <mergeCell ref="F247:G247"/>
    <mergeCell ref="B239:C239"/>
    <mergeCell ref="D239:E239"/>
    <mergeCell ref="F239:G239"/>
    <mergeCell ref="B240:C240"/>
    <mergeCell ref="D240:E240"/>
    <mergeCell ref="F240:G240"/>
    <mergeCell ref="B237:C237"/>
    <mergeCell ref="D237:E237"/>
    <mergeCell ref="F237:G237"/>
    <mergeCell ref="B238:C238"/>
    <mergeCell ref="D238:E238"/>
    <mergeCell ref="F238:G238"/>
    <mergeCell ref="D249:E249"/>
    <mergeCell ref="F249:G249"/>
    <mergeCell ref="D250:E250"/>
    <mergeCell ref="B241:C241"/>
    <mergeCell ref="D241:E241"/>
    <mergeCell ref="F241:G241"/>
    <mergeCell ref="B242:C242"/>
    <mergeCell ref="D242:E242"/>
    <mergeCell ref="F242:G242"/>
    <mergeCell ref="B244:C244"/>
    <mergeCell ref="B243:C243"/>
    <mergeCell ref="D248:E248"/>
    <mergeCell ref="F248:G248"/>
    <mergeCell ref="D245:E245"/>
    <mergeCell ref="F245:G245"/>
    <mergeCell ref="D246:E246"/>
    <mergeCell ref="F246:G246"/>
    <mergeCell ref="D243:E243"/>
    <mergeCell ref="F243:G243"/>
    <mergeCell ref="D244:E244"/>
    <mergeCell ref="F244:G244"/>
    <mergeCell ref="D254:E254"/>
    <mergeCell ref="F254:G254"/>
    <mergeCell ref="F250:G250"/>
    <mergeCell ref="F269:G269"/>
    <mergeCell ref="F270:G270"/>
    <mergeCell ref="B255:C255"/>
    <mergeCell ref="D255:E255"/>
    <mergeCell ref="F255:G255"/>
    <mergeCell ref="B258:C258"/>
    <mergeCell ref="F265:G265"/>
    <mergeCell ref="B267:C267"/>
    <mergeCell ref="D267:E267"/>
    <mergeCell ref="A268:G268"/>
    <mergeCell ref="B254:C254"/>
    <mergeCell ref="D298:E298"/>
    <mergeCell ref="F298:G298"/>
    <mergeCell ref="D278:E278"/>
    <mergeCell ref="D297:E297"/>
    <mergeCell ref="D287:E287"/>
    <mergeCell ref="D293:E293"/>
    <mergeCell ref="F293:G293"/>
    <mergeCell ref="D281:E281"/>
    <mergeCell ref="D282:E282"/>
    <mergeCell ref="D279:E279"/>
    <mergeCell ref="D280:E280"/>
    <mergeCell ref="D283:E283"/>
    <mergeCell ref="D284:E284"/>
    <mergeCell ref="D266:E266"/>
    <mergeCell ref="F266:G266"/>
    <mergeCell ref="B286:C286"/>
    <mergeCell ref="D290:E290"/>
    <mergeCell ref="F277:G277"/>
    <mergeCell ref="D270:E270"/>
    <mergeCell ref="D271:E271"/>
    <mergeCell ref="D272:E272"/>
    <mergeCell ref="D273:E273"/>
    <mergeCell ref="D274:E274"/>
    <mergeCell ref="D275:E275"/>
    <mergeCell ref="F288:G288"/>
    <mergeCell ref="F289:G289"/>
    <mergeCell ref="F290:G290"/>
    <mergeCell ref="F278:G278"/>
    <mergeCell ref="F284:G284"/>
    <mergeCell ref="F285:G285"/>
    <mergeCell ref="B266:C266"/>
    <mergeCell ref="F280:G280"/>
    <mergeCell ref="F273:G273"/>
    <mergeCell ref="F274:G274"/>
    <mergeCell ref="F279:G279"/>
    <mergeCell ref="F306:G306"/>
    <mergeCell ref="B303:C303"/>
    <mergeCell ref="D303:E303"/>
    <mergeCell ref="F303:G303"/>
    <mergeCell ref="B304:C304"/>
    <mergeCell ref="D304:E304"/>
    <mergeCell ref="F304:G304"/>
    <mergeCell ref="B302:C302"/>
    <mergeCell ref="D302:E302"/>
    <mergeCell ref="D288:E288"/>
    <mergeCell ref="B287:C287"/>
    <mergeCell ref="F302:G302"/>
    <mergeCell ref="F297:G297"/>
    <mergeCell ref="B295:C295"/>
    <mergeCell ref="D295:E295"/>
    <mergeCell ref="F295:G295"/>
    <mergeCell ref="B294:C294"/>
    <mergeCell ref="D294:E294"/>
    <mergeCell ref="F294:G294"/>
    <mergeCell ref="B291:C291"/>
    <mergeCell ref="B289:C289"/>
    <mergeCell ref="B290:C290"/>
    <mergeCell ref="D296:E296"/>
    <mergeCell ref="F296:G296"/>
    <mergeCell ref="A292:G292"/>
    <mergeCell ref="D291:E291"/>
    <mergeCell ref="F287:G287"/>
    <mergeCell ref="D301:E301"/>
    <mergeCell ref="F301:G301"/>
    <mergeCell ref="D300:E300"/>
    <mergeCell ref="F300:G300"/>
    <mergeCell ref="D299:E299"/>
    <mergeCell ref="F299:G299"/>
    <mergeCell ref="F258:G258"/>
    <mergeCell ref="B259:C259"/>
    <mergeCell ref="D259:E259"/>
    <mergeCell ref="F259:G259"/>
    <mergeCell ref="B256:C256"/>
    <mergeCell ref="D256:E256"/>
    <mergeCell ref="F256:G256"/>
    <mergeCell ref="B257:C257"/>
    <mergeCell ref="D257:E257"/>
    <mergeCell ref="F257:G257"/>
    <mergeCell ref="B17:C17"/>
    <mergeCell ref="D17:E17"/>
    <mergeCell ref="F17:G17"/>
    <mergeCell ref="B18:C18"/>
    <mergeCell ref="D18:E18"/>
    <mergeCell ref="B19:C19"/>
    <mergeCell ref="D261:E261"/>
    <mergeCell ref="F261:G261"/>
    <mergeCell ref="F253:G253"/>
    <mergeCell ref="B251:C251"/>
    <mergeCell ref="D251:E251"/>
    <mergeCell ref="F251:G251"/>
    <mergeCell ref="B252:C252"/>
    <mergeCell ref="D252:E252"/>
    <mergeCell ref="F252:G252"/>
    <mergeCell ref="B253:C253"/>
    <mergeCell ref="D253:E253"/>
    <mergeCell ref="D146:E146"/>
    <mergeCell ref="F146:G146"/>
    <mergeCell ref="F131:G131"/>
    <mergeCell ref="B138:C138"/>
    <mergeCell ref="A120:G120"/>
    <mergeCell ref="B113:C113"/>
    <mergeCell ref="D258:E258"/>
    <mergeCell ref="D88:E88"/>
    <mergeCell ref="F88:G88"/>
    <mergeCell ref="B83:C83"/>
    <mergeCell ref="F13:G13"/>
    <mergeCell ref="A313:K314"/>
    <mergeCell ref="A316:K317"/>
    <mergeCell ref="A319:K321"/>
    <mergeCell ref="B309:C309"/>
    <mergeCell ref="B310:C310"/>
    <mergeCell ref="F267:G267"/>
    <mergeCell ref="A262:G262"/>
    <mergeCell ref="B263:C263"/>
    <mergeCell ref="D263:E263"/>
    <mergeCell ref="F263:G263"/>
    <mergeCell ref="A264:G264"/>
    <mergeCell ref="B265:C265"/>
    <mergeCell ref="D265:E265"/>
    <mergeCell ref="B283:C283"/>
    <mergeCell ref="B270:C270"/>
    <mergeCell ref="B271:C271"/>
    <mergeCell ref="B272:C272"/>
    <mergeCell ref="B273:C273"/>
    <mergeCell ref="B281:C281"/>
    <mergeCell ref="F281:G281"/>
    <mergeCell ref="F112:G112"/>
    <mergeCell ref="A130:G130"/>
    <mergeCell ref="B131:C131"/>
    <mergeCell ref="D131:E131"/>
    <mergeCell ref="J8:K8"/>
    <mergeCell ref="A76:G76"/>
    <mergeCell ref="A180:G180"/>
    <mergeCell ref="F12:G12"/>
    <mergeCell ref="B13:C13"/>
    <mergeCell ref="D13:E13"/>
    <mergeCell ref="F15:G15"/>
    <mergeCell ref="B12:C12"/>
    <mergeCell ref="D12:E12"/>
    <mergeCell ref="D11:E11"/>
    <mergeCell ref="F11:G11"/>
    <mergeCell ref="A10:G10"/>
    <mergeCell ref="F19:G19"/>
    <mergeCell ref="H8:I8"/>
    <mergeCell ref="B14:C14"/>
    <mergeCell ref="D14:E14"/>
    <mergeCell ref="F14:G14"/>
    <mergeCell ref="B15:C15"/>
    <mergeCell ref="D15:E15"/>
    <mergeCell ref="B88:C88"/>
    <mergeCell ref="D153:E153"/>
    <mergeCell ref="F153:G153"/>
    <mergeCell ref="F144:G144"/>
    <mergeCell ref="B153:C153"/>
    <mergeCell ref="B16:C16"/>
    <mergeCell ref="B11:C11"/>
    <mergeCell ref="B86:C86"/>
    <mergeCell ref="D86:E86"/>
    <mergeCell ref="F86:G86"/>
    <mergeCell ref="B87:C87"/>
    <mergeCell ref="D87:E87"/>
    <mergeCell ref="F87:G87"/>
    <mergeCell ref="D145:E145"/>
    <mergeCell ref="D133:E133"/>
    <mergeCell ref="F133:G133"/>
    <mergeCell ref="D134:E134"/>
    <mergeCell ref="F134:G134"/>
    <mergeCell ref="D135:E135"/>
    <mergeCell ref="F135:G135"/>
    <mergeCell ref="D119:E119"/>
    <mergeCell ref="F145:G145"/>
    <mergeCell ref="D111:E111"/>
    <mergeCell ref="F111:G111"/>
    <mergeCell ref="D112:E112"/>
    <mergeCell ref="D143:E143"/>
    <mergeCell ref="F143:G143"/>
    <mergeCell ref="B144:C144"/>
    <mergeCell ref="D144:E144"/>
    <mergeCell ref="D147:E147"/>
    <mergeCell ref="F147:G147"/>
    <mergeCell ref="B148:C148"/>
    <mergeCell ref="B151:C151"/>
    <mergeCell ref="D151:E151"/>
    <mergeCell ref="F151:G151"/>
    <mergeCell ref="B275:C275"/>
    <mergeCell ref="B274:C274"/>
    <mergeCell ref="B269:C269"/>
    <mergeCell ref="B285:C285"/>
    <mergeCell ref="F282:G282"/>
    <mergeCell ref="F283:G283"/>
    <mergeCell ref="F286:G286"/>
    <mergeCell ref="F275:G275"/>
    <mergeCell ref="D276:E276"/>
    <mergeCell ref="D277:E277"/>
    <mergeCell ref="F276:G276"/>
    <mergeCell ref="D269:E269"/>
    <mergeCell ref="B280:C280"/>
    <mergeCell ref="B279:C279"/>
    <mergeCell ref="B278:C278"/>
    <mergeCell ref="D285:E285"/>
    <mergeCell ref="D286:E286"/>
    <mergeCell ref="B282:C282"/>
    <mergeCell ref="F271:G271"/>
    <mergeCell ref="F272:G272"/>
    <mergeCell ref="F66:G66"/>
    <mergeCell ref="B284:C284"/>
    <mergeCell ref="B260:C260"/>
    <mergeCell ref="D260:E260"/>
    <mergeCell ref="F260:G260"/>
    <mergeCell ref="B261:C261"/>
    <mergeCell ref="B245:C245"/>
    <mergeCell ref="B250:C250"/>
    <mergeCell ref="B249:C249"/>
    <mergeCell ref="B248:C248"/>
    <mergeCell ref="B247:C247"/>
    <mergeCell ref="B246:C246"/>
    <mergeCell ref="B182:C182"/>
    <mergeCell ref="D182:E182"/>
    <mergeCell ref="F182:G182"/>
    <mergeCell ref="B141:C141"/>
    <mergeCell ref="D141:E141"/>
    <mergeCell ref="F141:G141"/>
    <mergeCell ref="B142:C142"/>
    <mergeCell ref="D142:E142"/>
    <mergeCell ref="F142:G142"/>
    <mergeCell ref="B143:C143"/>
    <mergeCell ref="B277:C277"/>
    <mergeCell ref="B276:C276"/>
    <mergeCell ref="D154:E154"/>
    <mergeCell ref="F154:G154"/>
    <mergeCell ref="B155:C155"/>
    <mergeCell ref="D155:E155"/>
    <mergeCell ref="F155:G155"/>
    <mergeCell ref="B99:C99"/>
    <mergeCell ref="D99:E99"/>
    <mergeCell ref="F99:G99"/>
    <mergeCell ref="D148:E148"/>
    <mergeCell ref="F148:G148"/>
    <mergeCell ref="B149:C149"/>
    <mergeCell ref="D149:E149"/>
    <mergeCell ref="F149:G149"/>
    <mergeCell ref="B127:C127"/>
    <mergeCell ref="D127:E127"/>
    <mergeCell ref="F127:G127"/>
    <mergeCell ref="B128:C128"/>
    <mergeCell ref="D128:E128"/>
    <mergeCell ref="F128:G128"/>
    <mergeCell ref="A140:G140"/>
    <mergeCell ref="F119:G119"/>
    <mergeCell ref="D138:E138"/>
    <mergeCell ref="F138:G138"/>
    <mergeCell ref="B139:C139"/>
    <mergeCell ref="B121:C121"/>
    <mergeCell ref="D121:E121"/>
    <mergeCell ref="F121:G121"/>
    <mergeCell ref="B122:C122"/>
    <mergeCell ref="D122:E122"/>
    <mergeCell ref="F122:G122"/>
    <mergeCell ref="B123:C123"/>
    <mergeCell ref="B152:C152"/>
    <mergeCell ref="D152:E152"/>
    <mergeCell ref="F152:G152"/>
    <mergeCell ref="B132:C132"/>
    <mergeCell ref="D132:E132"/>
    <mergeCell ref="F132:G132"/>
    <mergeCell ref="D139:E139"/>
    <mergeCell ref="F139:G139"/>
    <mergeCell ref="B135:C135"/>
    <mergeCell ref="B134:C134"/>
    <mergeCell ref="B133:C133"/>
    <mergeCell ref="B136:C136"/>
    <mergeCell ref="D136:E136"/>
    <mergeCell ref="F136:G136"/>
    <mergeCell ref="B137:C137"/>
    <mergeCell ref="D137:E137"/>
    <mergeCell ref="F137:G137"/>
    <mergeCell ref="D156:E156"/>
    <mergeCell ref="F156:G156"/>
    <mergeCell ref="B157:C157"/>
    <mergeCell ref="D157:E157"/>
    <mergeCell ref="F157:G157"/>
    <mergeCell ref="B158:C158"/>
    <mergeCell ref="D158:E158"/>
    <mergeCell ref="F158:G158"/>
    <mergeCell ref="B159:C159"/>
    <mergeCell ref="D159:E159"/>
    <mergeCell ref="F159:G159"/>
    <mergeCell ref="B160:C160"/>
    <mergeCell ref="D160:E160"/>
    <mergeCell ref="F160:G160"/>
    <mergeCell ref="B161:C161"/>
    <mergeCell ref="D161:E161"/>
    <mergeCell ref="F161:G161"/>
    <mergeCell ref="D162:E162"/>
    <mergeCell ref="F162:G162"/>
    <mergeCell ref="B163:C163"/>
    <mergeCell ref="D163:E163"/>
    <mergeCell ref="F163:G163"/>
    <mergeCell ref="B164:C164"/>
    <mergeCell ref="D164:E164"/>
    <mergeCell ref="F164:G164"/>
    <mergeCell ref="B165:C165"/>
    <mergeCell ref="D165:E165"/>
    <mergeCell ref="F165:G165"/>
    <mergeCell ref="B166:C166"/>
    <mergeCell ref="D166:E166"/>
    <mergeCell ref="F166:G166"/>
    <mergeCell ref="B167:C167"/>
    <mergeCell ref="D167:E167"/>
    <mergeCell ref="F167:G167"/>
    <mergeCell ref="D173:E173"/>
    <mergeCell ref="F173:G173"/>
    <mergeCell ref="D174:E174"/>
    <mergeCell ref="F174:G174"/>
    <mergeCell ref="D175:E175"/>
    <mergeCell ref="F175:G175"/>
    <mergeCell ref="B178:C178"/>
    <mergeCell ref="D176:E176"/>
    <mergeCell ref="F176:G176"/>
    <mergeCell ref="B168:C168"/>
    <mergeCell ref="D168:E168"/>
    <mergeCell ref="F168:G168"/>
    <mergeCell ref="B169:C169"/>
    <mergeCell ref="D169:E169"/>
    <mergeCell ref="F169:G169"/>
    <mergeCell ref="B170:C170"/>
    <mergeCell ref="D170:E170"/>
    <mergeCell ref="F170:G170"/>
    <mergeCell ref="B171:C171"/>
    <mergeCell ref="D171:E171"/>
    <mergeCell ref="F171:G171"/>
    <mergeCell ref="B172:C172"/>
    <mergeCell ref="D172:E172"/>
    <mergeCell ref="F172:G172"/>
    <mergeCell ref="B176:C176"/>
    <mergeCell ref="B175:C175"/>
    <mergeCell ref="A42:I42"/>
    <mergeCell ref="B47:C47"/>
    <mergeCell ref="B48:C48"/>
    <mergeCell ref="B49:C49"/>
    <mergeCell ref="D73:E73"/>
    <mergeCell ref="F73:G73"/>
    <mergeCell ref="B73:C73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64:C64"/>
    <mergeCell ref="D64:E64"/>
    <mergeCell ref="F64:G64"/>
    <mergeCell ref="B65:C65"/>
    <mergeCell ref="D65:E65"/>
    <mergeCell ref="F65:G65"/>
    <mergeCell ref="B66:C66"/>
    <mergeCell ref="D66:E66"/>
    <mergeCell ref="D74:E74"/>
    <mergeCell ref="F74:G74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311:I311"/>
    <mergeCell ref="B301:C301"/>
    <mergeCell ref="B300:C300"/>
    <mergeCell ref="B299:C299"/>
    <mergeCell ref="B298:C298"/>
    <mergeCell ref="B297:C297"/>
    <mergeCell ref="B296:C296"/>
    <mergeCell ref="B293:C293"/>
    <mergeCell ref="B288:C288"/>
    <mergeCell ref="F291:G291"/>
    <mergeCell ref="D289:E289"/>
    <mergeCell ref="D310:E310"/>
    <mergeCell ref="F310:G310"/>
    <mergeCell ref="A308:G308"/>
    <mergeCell ref="D309:E309"/>
    <mergeCell ref="F309:G309"/>
    <mergeCell ref="B307:C307"/>
    <mergeCell ref="D307:E307"/>
    <mergeCell ref="F307:G307"/>
    <mergeCell ref="B305:C305"/>
    <mergeCell ref="D305:E305"/>
    <mergeCell ref="F305:G305"/>
    <mergeCell ref="B306:C306"/>
    <mergeCell ref="D306:E306"/>
    <mergeCell ref="B119:C119"/>
    <mergeCell ref="B112:C112"/>
    <mergeCell ref="F96:G96"/>
    <mergeCell ref="D96:E96"/>
    <mergeCell ref="B96:C96"/>
    <mergeCell ref="B184:C184"/>
    <mergeCell ref="B174:C174"/>
    <mergeCell ref="B173:C173"/>
    <mergeCell ref="B147:C147"/>
    <mergeCell ref="B146:C146"/>
    <mergeCell ref="B145:C145"/>
    <mergeCell ref="B162:C162"/>
    <mergeCell ref="B156:C156"/>
    <mergeCell ref="B154:C154"/>
    <mergeCell ref="B181:C181"/>
    <mergeCell ref="D178:E178"/>
    <mergeCell ref="F178:G178"/>
    <mergeCell ref="B179:C179"/>
    <mergeCell ref="D179:E179"/>
    <mergeCell ref="F179:G179"/>
    <mergeCell ref="B177:C177"/>
    <mergeCell ref="D177:E177"/>
    <mergeCell ref="F177:G177"/>
    <mergeCell ref="A150:G150"/>
  </mergeCells>
  <hyperlinks>
    <hyperlink ref="A6" r:id="rId1"/>
  </hyperlinks>
  <pageMargins left="0.70866141732283472" right="0.70866141732283472" top="0.74803149606299213" bottom="0.74803149606299213" header="0.31496062992125984" footer="0.31496062992125984"/>
  <pageSetup paperSize="9" scale="95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30.10.2020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2020-10-30T04:16:47Z</dcterms:modified>
</cp:coreProperties>
</file>