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350" yWindow="555" windowWidth="11040" windowHeight="7530" tabRatio="700" activeTab="5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  <sheet name="Услуги по крыму" sheetId="16" r:id="rId9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дневное!$A$1:$Z$9</definedName>
    <definedName name="_xlnm.Print_Area" localSheetId="6">компл.центры!$A$1:$Y$14</definedName>
    <definedName name="_xlnm.Print_Area" localSheetId="1">'на дому'!$A$3:$AB$9</definedName>
    <definedName name="_xlnm.Print_Area" localSheetId="0">Свод!$A$1:$BB$13</definedName>
    <definedName name="_xlnm.Print_Area" localSheetId="2">соц.реаб.!$A$2:$Z$9</definedName>
    <definedName name="_xlnm.Print_Area" localSheetId="7">'соц.реаб. детей'!$A$1:$V$8</definedName>
    <definedName name="_xlnm.Print_Area" localSheetId="4">соц.такси!$A$1:$J$9</definedName>
    <definedName name="_xlnm.Print_Area" localSheetId="3">срочное!$A$1:$R$10</definedName>
    <definedName name="_xlnm.Print_Area" localSheetId="8">'Услуги по крыму'!$A$1:$I$2</definedName>
  </definedNames>
  <calcPr calcId="125725"/>
</workbook>
</file>

<file path=xl/calcChain.xml><?xml version="1.0" encoding="utf-8"?>
<calcChain xmlns="http://schemas.openxmlformats.org/spreadsheetml/2006/main">
  <c r="BB8" i="13"/>
  <c r="AE9" i="10" l="1"/>
  <c r="AD9"/>
  <c r="AA9" i="6"/>
  <c r="U10" i="8"/>
  <c r="V10"/>
  <c r="AC9" i="6"/>
  <c r="AD9" l="1"/>
  <c r="C2" i="16" l="1"/>
  <c r="Y8" i="4" l="1"/>
  <c r="Z8" s="1"/>
  <c r="AQ13" i="5"/>
  <c r="AR13" s="1"/>
  <c r="AQ14"/>
  <c r="AR14" s="1"/>
  <c r="AQ12"/>
  <c r="AR12" s="1"/>
  <c r="AC9" i="9"/>
  <c r="AD9" s="1"/>
  <c r="H2" i="16" l="1"/>
  <c r="G2"/>
  <c r="F2"/>
  <c r="E2"/>
  <c r="D2"/>
  <c r="I2" l="1"/>
  <c r="AA9" i="9" l="1"/>
  <c r="T10" i="8" l="1"/>
  <c r="W8" i="4"/>
  <c r="AO13" i="5"/>
  <c r="AO14"/>
  <c r="AO12"/>
  <c r="M9" i="15" l="1"/>
  <c r="L9"/>
  <c r="S7" i="13" l="1"/>
  <c r="T7" s="1"/>
  <c r="U7" s="1"/>
  <c r="V7" s="1"/>
  <c r="W7" s="1"/>
  <c r="Y7" s="1"/>
  <c r="Z7" s="1"/>
  <c r="AA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</calcChain>
</file>

<file path=xl/sharedStrings.xml><?xml version="1.0" encoding="utf-8"?>
<sst xmlns="http://schemas.openxmlformats.org/spreadsheetml/2006/main" count="425" uniqueCount="151">
  <si>
    <t>№ п/п</t>
  </si>
  <si>
    <t>ед.</t>
  </si>
  <si>
    <t>чел.</t>
  </si>
  <si>
    <t>усл.</t>
  </si>
  <si>
    <t>участники ВОВ</t>
  </si>
  <si>
    <t xml:space="preserve">осуществлено выездов мобильных бригад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</si>
  <si>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</si>
  <si>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</si>
  <si>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</si>
  <si>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</si>
  <si>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</si>
  <si>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</si>
  <si>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</si>
  <si>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</si>
  <si>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</si>
  <si>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</si>
  <si>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</si>
  <si>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</si>
  <si>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</si>
  <si>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</si>
  <si>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</si>
  <si>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</si>
  <si>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</si>
  <si>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</si>
  <si>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</si>
  <si>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</si>
  <si>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</si>
  <si>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</si>
  <si>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</si>
  <si>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</si>
  <si>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</si>
  <si>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</si>
  <si>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</si>
  <si>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</si>
  <si>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</si>
  <si>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</si>
  <si>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</si>
  <si>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</si>
  <si>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</si>
  <si>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</si>
  <si>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</si>
  <si>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</si>
  <si>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</si>
  <si>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</si>
  <si>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</si>
  <si>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стационарное гериатрическое отделение для постоянного и временного проживания</t>
  </si>
  <si>
    <t>Наименование учреждения</t>
  </si>
  <si>
    <t xml:space="preserve">кол-во  отделений </t>
  </si>
  <si>
    <t xml:space="preserve"> в т.ч. инвалиды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</si>
  <si>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</si>
  <si>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</si>
  <si>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</si>
  <si>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</si>
  <si>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</si>
  <si>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</si>
  <si>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</si>
  <si>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</si>
  <si>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</si>
  <si>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</si>
  <si>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</si>
  <si>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</si>
  <si>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</si>
  <si>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</si>
  <si>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</si>
  <si>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граждане, обслужен-ные мобильными бригадами</t>
  </si>
  <si>
    <t>общее кол-во отделений</t>
  </si>
  <si>
    <t>благотворительные взносы , пожертвования и др.</t>
  </si>
  <si>
    <t>Бесплатно</t>
  </si>
  <si>
    <t>За плату</t>
  </si>
  <si>
    <t>Гарантированные услуги</t>
  </si>
  <si>
    <t>Дополнительные услуги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</si>
  <si>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</si>
  <si>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</si>
  <si>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</si>
  <si>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</si>
  <si>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</si>
  <si>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</si>
  <si>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</si>
  <si>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</si>
  <si>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</si>
  <si>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</si>
  <si>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</si>
  <si>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</si>
  <si>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</si>
  <si>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</si>
  <si>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</si>
  <si>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</si>
  <si>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</si>
  <si>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</si>
  <si>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</si>
  <si>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Раздел IV. Оказанные срочные социальные услуги</t>
  </si>
  <si>
    <t>Проверка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</si>
  <si>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</si>
  <si>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</si>
  <si>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 xml:space="preserve"> 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</si>
  <si>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</si>
  <si>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</si>
  <si>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</si>
  <si>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</si>
  <si>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</si>
  <si>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</si>
  <si>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</si>
  <si>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</si>
  <si>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</si>
  <si>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</si>
  <si>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</si>
  <si>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</si>
  <si>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</si>
  <si>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</si>
  <si>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</si>
  <si>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ВСЕГО</t>
  </si>
  <si>
    <t>на дому</t>
  </si>
  <si>
    <t>соц.реб.</t>
  </si>
  <si>
    <t>срочные</t>
  </si>
  <si>
    <t>соц.такси</t>
  </si>
  <si>
    <t>Дневное</t>
  </si>
  <si>
    <t>соц.реб.детей</t>
  </si>
  <si>
    <t>Дополнительная проверка услуг</t>
  </si>
  <si>
    <t>из стр. 13 инвалиды ВОВ по 5 ФЗ</t>
  </si>
  <si>
    <t>ветераны ВОВ   (5 ФЗ и 35 ЗРК)</t>
  </si>
  <si>
    <t>из стр. 15 ветераны ВОВ по 5 ФЗ</t>
  </si>
  <si>
    <t xml:space="preserve">из стр. 27 населенные пункты, не охваченные постоянным социальным обслуживанием  </t>
  </si>
  <si>
    <t>Сведения о предоставлении социальных услуг "Мобильными бригадами"</t>
  </si>
  <si>
    <t>из них инвалиды ВОВ и ветераны ВОВ</t>
  </si>
  <si>
    <t>На условиях полной оплаты</t>
  </si>
  <si>
    <t>инвалиды ВОВ                    (5 ФЗ и 35 ЗРК)</t>
  </si>
  <si>
    <t>48=(49+50+51)</t>
  </si>
  <si>
    <t>2=3+4+5+6+7+8+9+10</t>
  </si>
  <si>
    <t xml:space="preserve"> в т.ч. ветераны ВОВ</t>
  </si>
  <si>
    <t>из стр.5 инвалиды ВОВ по 5 ФЗ</t>
  </si>
  <si>
    <t>из стр. 3 инвалидов</t>
  </si>
  <si>
    <t xml:space="preserve"> из стр. 4 инвалидов ВОВ                    (5 ФЗ и 35 ЗРК)</t>
  </si>
  <si>
    <t>из стр.5 инвалидов ВОВ по 5 ФЗ</t>
  </si>
  <si>
    <t>из стр. 3 ветеранов ВОВ   (5 ФЗ и 35 ЗРК)</t>
  </si>
  <si>
    <t>из стр. 7 ветеранов ВОВ по 5 ФЗ</t>
  </si>
  <si>
    <r>
      <t xml:space="preserve">Оказанные услуги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</si>
  <si>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в т.ч.инвалиды</t>
  </si>
  <si>
    <t>из стр. 4 инвалиды ВОВ                    (5 ФЗ и 35 ЗРК)</t>
  </si>
  <si>
    <t>в т.ч. Ветераны ВОВ</t>
  </si>
  <si>
    <t>из стр. 13 инвалиды ВОВ                    (5 ФЗ и 35 ЗРК)</t>
  </si>
  <si>
    <t>из стр.14 инвалиды ВОВ по 5 ФЗ</t>
  </si>
  <si>
    <t>из стр. 16 ветеранов ВОВ по 5 ФЗ</t>
  </si>
  <si>
    <r>
      <t xml:space="preserve">Оказанные услуги 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</si>
  <si>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11=(17+18+19+20+21+22+23)</t>
  </si>
  <si>
    <t>ГБУ РК "ЦСО Симферопольского района"</t>
  </si>
  <si>
    <t>Остаток средств на спец.счете учреждения на последнее число отчет-ного периода (плановый показатель)</t>
  </si>
  <si>
    <t>Директрр ГБУ РК "ЦСО Симферопольского района"</t>
  </si>
  <si>
    <t>Ю.В.Терновская</t>
  </si>
  <si>
    <t xml:space="preserve">Всего (руб.)  </t>
  </si>
  <si>
    <t>за социальное обслуживание (гарантированные + дополнительные платные услуги)</t>
  </si>
  <si>
    <t>СВОД. Отчет  о работе ГБУ РК "ЦСО Симферопольского района" за 2022г.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</si>
</sst>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0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/>
  </cellStyleXfs>
  <cellXfs count="282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4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0" fillId="3" borderId="0" xfId="0" applyFill="1"/>
    <xf numFmtId="0" fontId="7" fillId="0" borderId="0" xfId="0" applyFont="1" applyAlignment="1"/>
    <xf numFmtId="0" fontId="9" fillId="0" borderId="0" xfId="0" applyFont="1"/>
    <xf numFmtId="2" fontId="9" fillId="0" borderId="0" xfId="0" applyNumberFormat="1" applyFont="1"/>
    <xf numFmtId="0" fontId="13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/>
    <xf numFmtId="2" fontId="13" fillId="3" borderId="4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3" borderId="0" xfId="0" applyFill="1"/>
    <xf numFmtId="0" fontId="10" fillId="3" borderId="4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/>
    <xf numFmtId="165" fontId="0" fillId="0" borderId="0" xfId="0" applyNumberFormat="1"/>
    <xf numFmtId="1" fontId="0" fillId="0" borderId="30" xfId="0" applyNumberForma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9" fillId="3" borderId="4" xfId="0" applyFont="1" applyFill="1" applyBorder="1" applyAlignment="1">
      <alignment horizontal="center" vertical="center" wrapText="1"/>
    </xf>
    <xf numFmtId="1" fontId="19" fillId="0" borderId="32" xfId="0" applyNumberFormat="1" applyFont="1" applyFill="1" applyBorder="1" applyAlignment="1" applyProtection="1">
      <alignment horizontal="center" vertical="center"/>
    </xf>
    <xf numFmtId="1" fontId="19" fillId="0" borderId="33" xfId="0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14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Alignment="1">
      <alignment horizontal="left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0" fontId="0" fillId="0" borderId="37" xfId="0" applyBorder="1"/>
    <xf numFmtId="0" fontId="10" fillId="3" borderId="37" xfId="0" applyFont="1" applyFill="1" applyBorder="1" applyAlignment="1" applyProtection="1">
      <alignment vertical="top" wrapText="1"/>
    </xf>
    <xf numFmtId="0" fontId="14" fillId="3" borderId="37" xfId="0" applyFont="1" applyFill="1" applyBorder="1" applyAlignment="1">
      <alignment vertical="top" wrapText="1"/>
    </xf>
    <xf numFmtId="1" fontId="0" fillId="0" borderId="37" xfId="0" applyNumberFormat="1" applyBorder="1"/>
    <xf numFmtId="3" fontId="0" fillId="0" borderId="37" xfId="0" applyNumberFormat="1" applyBorder="1"/>
    <xf numFmtId="3" fontId="1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4" fillId="3" borderId="37" xfId="0" applyNumberFormat="1" applyFont="1" applyFill="1" applyBorder="1" applyAlignment="1" applyProtection="1">
      <alignment horizontal="center" vertical="top"/>
    </xf>
    <xf numFmtId="1" fontId="14" fillId="3" borderId="37" xfId="0" applyNumberFormat="1" applyFont="1" applyFill="1" applyBorder="1" applyAlignment="1" applyProtection="1">
      <alignment horizontal="center" vertical="center"/>
    </xf>
    <xf numFmtId="0" fontId="14" fillId="3" borderId="37" xfId="0" applyNumberFormat="1" applyFont="1" applyFill="1" applyBorder="1" applyAlignment="1" applyProtection="1">
      <alignment horizontal="center" vertical="top"/>
    </xf>
    <xf numFmtId="0" fontId="14" fillId="3" borderId="32" xfId="0" applyFont="1" applyFill="1" applyBorder="1" applyAlignment="1">
      <alignment vertical="top" wrapText="1"/>
    </xf>
    <xf numFmtId="0" fontId="17" fillId="3" borderId="0" xfId="0" applyFont="1" applyFill="1" applyAlignment="1">
      <alignment horizontal="center" vertical="center"/>
    </xf>
    <xf numFmtId="2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165" fontId="17" fillId="3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vertical="top" wrapText="1"/>
    </xf>
    <xf numFmtId="164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/>
    </xf>
    <xf numFmtId="4" fontId="14" fillId="3" borderId="0" xfId="0" applyNumberFormat="1" applyFont="1" applyFill="1" applyBorder="1" applyAlignment="1" applyProtection="1">
      <alignment horizontal="center" vertical="center"/>
    </xf>
    <xf numFmtId="164" fontId="14" fillId="3" borderId="37" xfId="0" applyNumberFormat="1" applyFont="1" applyFill="1" applyBorder="1" applyAlignment="1" applyProtection="1">
      <alignment horizontal="center" vertical="top"/>
    </xf>
    <xf numFmtId="2" fontId="14" fillId="3" borderId="37" xfId="0" applyNumberFormat="1" applyFont="1" applyFill="1" applyBorder="1" applyAlignment="1" applyProtection="1">
      <alignment horizontal="center" vertical="top"/>
    </xf>
    <xf numFmtId="165" fontId="14" fillId="3" borderId="37" xfId="0" applyNumberFormat="1" applyFont="1" applyFill="1" applyBorder="1" applyAlignment="1" applyProtection="1">
      <alignment horizontal="center" vertical="top"/>
    </xf>
    <xf numFmtId="4" fontId="14" fillId="3" borderId="37" xfId="0" applyNumberFormat="1" applyFont="1" applyFill="1" applyBorder="1" applyAlignment="1" applyProtection="1">
      <alignment horizontal="center" vertical="top"/>
    </xf>
    <xf numFmtId="1" fontId="14" fillId="0" borderId="37" xfId="0" applyNumberFormat="1" applyFont="1" applyFill="1" applyBorder="1" applyAlignment="1" applyProtection="1">
      <alignment horizontal="center" vertical="center"/>
    </xf>
    <xf numFmtId="1" fontId="14" fillId="0" borderId="38" xfId="0" applyNumberFormat="1" applyFont="1" applyFill="1" applyBorder="1" applyAlignment="1" applyProtection="1">
      <alignment horizontal="center" vertical="center"/>
    </xf>
    <xf numFmtId="3" fontId="9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1" fontId="14" fillId="0" borderId="3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14" fillId="0" borderId="32" xfId="0" applyNumberFormat="1" applyFont="1" applyFill="1" applyBorder="1" applyAlignment="1" applyProtection="1">
      <alignment horizontal="center" vertical="top"/>
    </xf>
    <xf numFmtId="1" fontId="9" fillId="0" borderId="32" xfId="0" applyNumberFormat="1" applyFont="1" applyFill="1" applyBorder="1" applyAlignment="1" applyProtection="1">
      <alignment horizontal="center" vertical="center"/>
    </xf>
    <xf numFmtId="1" fontId="14" fillId="0" borderId="37" xfId="0" applyNumberFormat="1" applyFont="1" applyFill="1" applyBorder="1" applyAlignment="1" applyProtection="1">
      <alignment horizontal="center" vertical="top"/>
    </xf>
    <xf numFmtId="2" fontId="14" fillId="0" borderId="37" xfId="0" applyNumberFormat="1" applyFont="1" applyFill="1" applyBorder="1" applyAlignment="1" applyProtection="1">
      <alignment horizontal="center" vertical="top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vertical="center" wrapText="1"/>
    </xf>
    <xf numFmtId="1" fontId="14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37" xfId="1" applyNumberFormat="1" applyFont="1" applyFill="1" applyBorder="1" applyAlignment="1" applyProtection="1">
      <alignment horizontal="center" vertical="top"/>
    </xf>
    <xf numFmtId="0" fontId="10" fillId="0" borderId="32" xfId="0" applyFont="1" applyFill="1" applyBorder="1" applyAlignment="1" applyProtection="1">
      <alignment vertical="top" wrapText="1"/>
    </xf>
    <xf numFmtId="0" fontId="14" fillId="0" borderId="32" xfId="0" applyFont="1" applyFill="1" applyBorder="1" applyAlignment="1">
      <alignment vertical="top" wrapText="1"/>
    </xf>
    <xf numFmtId="2" fontId="14" fillId="0" borderId="37" xfId="0" applyNumberFormat="1" applyFont="1" applyFill="1" applyBorder="1" applyAlignment="1">
      <alignment horizontal="center"/>
    </xf>
    <xf numFmtId="1" fontId="0" fillId="0" borderId="0" xfId="0" applyNumberFormat="1" applyFill="1"/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20" fillId="3" borderId="16" xfId="0" applyFont="1" applyFill="1" applyBorder="1" applyAlignment="1" applyProtection="1">
      <alignment vertical="top" wrapText="1"/>
    </xf>
    <xf numFmtId="0" fontId="21" fillId="3" borderId="8" xfId="0" applyFont="1" applyFill="1" applyBorder="1" applyAlignment="1">
      <alignment horizontal="center" vertical="top" wrapText="1"/>
    </xf>
    <xf numFmtId="3" fontId="21" fillId="3" borderId="8" xfId="0" applyNumberFormat="1" applyFont="1" applyFill="1" applyBorder="1" applyAlignment="1" applyProtection="1">
      <alignment horizontal="center" vertical="top"/>
    </xf>
    <xf numFmtId="3" fontId="21" fillId="3" borderId="8" xfId="0" applyNumberFormat="1" applyFont="1" applyFill="1" applyBorder="1" applyAlignment="1" applyProtection="1">
      <alignment horizontal="center" vertical="top" wrapText="1"/>
    </xf>
    <xf numFmtId="3" fontId="21" fillId="0" borderId="8" xfId="0" applyNumberFormat="1" applyFont="1" applyFill="1" applyBorder="1" applyAlignment="1" applyProtection="1">
      <alignment horizontal="center" vertical="top"/>
    </xf>
    <xf numFmtId="3" fontId="21" fillId="3" borderId="19" xfId="0" applyNumberFormat="1" applyFont="1" applyFill="1" applyBorder="1" applyAlignment="1" applyProtection="1">
      <alignment horizontal="center" vertical="top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  <protection hidden="1"/>
    </xf>
    <xf numFmtId="3" fontId="22" fillId="3" borderId="8" xfId="0" applyNumberFormat="1" applyFont="1" applyFill="1" applyBorder="1" applyAlignment="1" applyProtection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center" textRotation="90" wrapText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3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/>
    </xf>
    <xf numFmtId="0" fontId="25" fillId="3" borderId="35" xfId="0" applyFont="1" applyFill="1" applyBorder="1" applyAlignment="1" applyProtection="1">
      <alignment horizontal="center" vertical="center" wrapText="1"/>
      <protection hidden="1"/>
    </xf>
    <xf numFmtId="1" fontId="25" fillId="3" borderId="35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32" xfId="0" applyFont="1" applyFill="1" applyBorder="1" applyAlignment="1" applyProtection="1">
      <alignment horizontal="center" vertical="center" wrapText="1"/>
      <protection hidden="1"/>
    </xf>
    <xf numFmtId="0" fontId="24" fillId="3" borderId="32" xfId="0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23" fillId="3" borderId="32" xfId="0" applyFont="1" applyFill="1" applyBorder="1" applyAlignment="1" applyProtection="1">
      <alignment vertical="center" wrapText="1"/>
      <protection hidden="1"/>
    </xf>
    <xf numFmtId="2" fontId="10" fillId="3" borderId="31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2" fontId="10" fillId="3" borderId="3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3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26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 applyProtection="1">
      <alignment horizontal="center" vertical="center" wrapText="1"/>
      <protection hidden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 applyProtection="1">
      <alignment horizontal="center" vertical="center" wrapText="1"/>
      <protection hidden="1"/>
    </xf>
    <xf numFmtId="2" fontId="10" fillId="3" borderId="35" xfId="0" applyNumberFormat="1" applyFont="1" applyFill="1" applyBorder="1" applyAlignment="1" applyProtection="1">
      <alignment horizontal="center" vertical="center" wrapText="1"/>
      <protection hidden="1"/>
    </xf>
    <xf numFmtId="2" fontId="10" fillId="0" borderId="0" xfId="0" applyNumberFormat="1" applyFont="1"/>
    <xf numFmtId="2" fontId="14" fillId="0" borderId="37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wrapText="1"/>
    </xf>
    <xf numFmtId="0" fontId="23" fillId="3" borderId="35" xfId="0" applyFont="1" applyFill="1" applyBorder="1" applyAlignment="1" applyProtection="1">
      <alignment horizontal="center" vertical="center" textRotation="90" wrapText="1"/>
      <protection hidden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textRotation="90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  <protection hidden="1"/>
    </xf>
    <xf numFmtId="0" fontId="10" fillId="3" borderId="35" xfId="0" applyFont="1" applyFill="1" applyBorder="1" applyAlignment="1" applyProtection="1">
      <alignment horizontal="center" vertical="center" textRotation="90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 applyProtection="1">
      <alignment horizontal="center" vertical="center" wrapText="1"/>
      <protection hidden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2" fontId="13" fillId="0" borderId="19" xfId="0" applyNumberFormat="1" applyFont="1" applyFill="1" applyBorder="1" applyAlignment="1">
      <alignment horizontal="center" wrapText="1"/>
    </xf>
    <xf numFmtId="2" fontId="13" fillId="0" borderId="20" xfId="0" applyNumberFormat="1" applyFont="1" applyFill="1" applyBorder="1" applyAlignment="1">
      <alignment horizontal="center" wrapText="1"/>
    </xf>
    <xf numFmtId="2" fontId="13" fillId="0" borderId="9" xfId="0" applyNumberFormat="1" applyFont="1" applyFill="1" applyBorder="1" applyAlignment="1">
      <alignment horizontal="center" wrapText="1"/>
    </xf>
    <xf numFmtId="2" fontId="13" fillId="0" borderId="21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24" fillId="3" borderId="35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0" fillId="3" borderId="24" xfId="0" applyFont="1" applyFill="1" applyBorder="1" applyAlignment="1" applyProtection="1">
      <alignment horizontal="center" vertical="center" wrapText="1"/>
      <protection hidden="1"/>
    </xf>
    <xf numFmtId="0" fontId="10" fillId="3" borderId="25" xfId="0" applyFont="1" applyFill="1" applyBorder="1" applyAlignment="1" applyProtection="1">
      <alignment horizontal="center" vertical="center" wrapText="1"/>
      <protection hidden="1"/>
    </xf>
    <xf numFmtId="0" fontId="10" fillId="3" borderId="9" xfId="0" applyFont="1" applyFill="1" applyBorder="1" applyAlignment="1" applyProtection="1">
      <alignment horizontal="center" vertical="center" wrapText="1"/>
      <protection hidden="1"/>
    </xf>
    <xf numFmtId="0" fontId="10" fillId="3" borderId="21" xfId="0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  <protection hidden="1"/>
    </xf>
    <xf numFmtId="0" fontId="23" fillId="3" borderId="35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textRotation="90" wrapText="1"/>
      <protection hidden="1"/>
    </xf>
    <xf numFmtId="0" fontId="10" fillId="3" borderId="40" xfId="0" applyFont="1" applyFill="1" applyBorder="1" applyAlignment="1" applyProtection="1">
      <alignment horizontal="center" vertical="center" wrapText="1"/>
      <protection hidden="1"/>
    </xf>
    <xf numFmtId="0" fontId="10" fillId="3" borderId="36" xfId="0" applyFont="1" applyFill="1" applyBorder="1" applyAlignment="1" applyProtection="1">
      <alignment horizontal="center" vertical="center" wrapText="1"/>
      <protection hidden="1"/>
    </xf>
    <xf numFmtId="2" fontId="10" fillId="3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3" borderId="27" xfId="0" applyFont="1" applyFill="1" applyBorder="1" applyAlignment="1" applyProtection="1">
      <alignment horizontal="center" vertical="center" textRotation="90" wrapText="1"/>
      <protection hidden="1"/>
    </xf>
    <xf numFmtId="0" fontId="10" fillId="3" borderId="21" xfId="0" applyFont="1" applyFill="1" applyBorder="1" applyAlignment="1" applyProtection="1">
      <alignment horizontal="center" vertical="center" textRotation="90" wrapText="1"/>
      <protection hidden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colors>
    <mruColors>
      <color rgb="FFDCC5ED"/>
      <color rgb="FFF2FB9B"/>
      <color rgb="FFECF3B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B43"/>
  <sheetViews>
    <sheetView zoomScaleNormal="100" zoomScaleSheetLayoutView="85" workbookViewId="0">
      <pane xSplit="2" ySplit="6" topLeftCell="AM7" activePane="bottomRight" state="frozen"/>
      <selection activeCell="K26" sqref="K26"/>
      <selection pane="topRight" activeCell="K26" sqref="K26"/>
      <selection pane="bottomLeft" activeCell="K26" sqref="K26"/>
      <selection pane="bottomRight" sqref="A1:BB1"/>
    </sheetView>
  </sheetViews>
  <sheetFormatPr defaultRowHeight="12.75"/>
  <cols>
    <col min="1" max="1" width="3.7109375" customWidth="1"/>
    <col min="2" max="2" width="39.5703125" customWidth="1"/>
    <col min="3" max="3" width="8.28515625" customWidth="1"/>
    <col min="4" max="4" width="6.5703125" customWidth="1"/>
    <col min="5" max="5" width="7.28515625" customWidth="1"/>
    <col min="6" max="6" width="8.5703125" customWidth="1"/>
    <col min="7" max="7" width="6.85546875" customWidth="1"/>
    <col min="8" max="8" width="4.85546875" customWidth="1"/>
    <col min="9" max="9" width="9.5703125" customWidth="1"/>
    <col min="10" max="10" width="7.28515625" customWidth="1"/>
    <col min="11" max="11" width="5" customWidth="1"/>
    <col min="12" max="12" width="11.42578125" style="23" customWidth="1"/>
    <col min="13" max="13" width="6" customWidth="1"/>
    <col min="14" max="14" width="7.140625" customWidth="1"/>
    <col min="15" max="15" width="4.85546875" style="34" customWidth="1"/>
    <col min="16" max="16" width="7.140625" customWidth="1"/>
    <col min="17" max="17" width="5.42578125" style="34" customWidth="1"/>
    <col min="18" max="18" width="8.5703125" customWidth="1"/>
    <col min="19" max="19" width="7.85546875" style="24" customWidth="1"/>
    <col min="20" max="20" width="7.5703125" customWidth="1"/>
    <col min="21" max="21" width="6.7109375" customWidth="1"/>
    <col min="22" max="22" width="6.7109375" style="12" customWidth="1"/>
    <col min="23" max="23" width="9.42578125" customWidth="1"/>
    <col min="24" max="24" width="8" customWidth="1"/>
    <col min="25" max="25" width="6.140625" customWidth="1"/>
    <col min="26" max="26" width="12.5703125" bestFit="1" customWidth="1"/>
    <col min="27" max="27" width="6.5703125" customWidth="1"/>
    <col min="28" max="28" width="8.28515625" style="34" customWidth="1"/>
    <col min="29" max="29" width="7.85546875" customWidth="1"/>
    <col min="30" max="30" width="8.42578125" bestFit="1" customWidth="1"/>
    <col min="31" max="31" width="9.7109375" bestFit="1" customWidth="1"/>
    <col min="32" max="32" width="8.42578125" bestFit="1" customWidth="1"/>
    <col min="33" max="33" width="7.140625" bestFit="1" customWidth="1"/>
    <col min="34" max="34" width="9.7109375" bestFit="1" customWidth="1"/>
    <col min="35" max="35" width="9" customWidth="1"/>
    <col min="36" max="36" width="7.85546875" customWidth="1"/>
    <col min="37" max="37" width="7" style="12" customWidth="1"/>
    <col min="38" max="38" width="6.85546875" style="12" customWidth="1"/>
    <col min="39" max="39" width="7.85546875" style="12" customWidth="1"/>
    <col min="40" max="40" width="8.7109375" style="12" customWidth="1"/>
    <col min="41" max="42" width="8.5703125" style="12" customWidth="1"/>
    <col min="43" max="43" width="7" customWidth="1"/>
    <col min="44" max="44" width="9" customWidth="1"/>
    <col min="45" max="45" width="6.85546875" customWidth="1"/>
    <col min="46" max="46" width="10" customWidth="1"/>
    <col min="47" max="47" width="7.85546875" customWidth="1"/>
    <col min="48" max="48" width="9.85546875" style="24" customWidth="1"/>
    <col min="49" max="49" width="14.7109375" style="29" customWidth="1"/>
    <col min="50" max="50" width="18.28515625" style="29" customWidth="1"/>
    <col min="51" max="51" width="15" bestFit="1" customWidth="1"/>
    <col min="52" max="52" width="16.85546875" style="8" customWidth="1"/>
    <col min="53" max="53" width="15.140625" style="8" bestFit="1" customWidth="1"/>
    <col min="54" max="54" width="9.28515625" style="8" customWidth="1"/>
  </cols>
  <sheetData>
    <row r="1" spans="1:54" ht="44.25" customHeight="1">
      <c r="A1" s="195" t="s">
        <v>150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</row>
    <row r="2" spans="1:54" ht="9.6" customHeight="1" thickBot="1">
      <c r="C2" s="6"/>
      <c r="D2" s="6"/>
      <c r="E2" s="6"/>
      <c r="F2" s="6"/>
      <c r="G2" s="6"/>
      <c r="H2" s="6"/>
      <c r="I2" s="6"/>
      <c r="J2" s="6"/>
      <c r="K2" s="6"/>
      <c r="L2" s="25"/>
      <c r="M2" s="6"/>
      <c r="N2" s="6"/>
      <c r="O2" s="6"/>
      <c r="P2" s="6"/>
      <c r="Q2" s="6"/>
      <c r="R2" s="6"/>
      <c r="S2" s="45"/>
      <c r="T2" s="6"/>
      <c r="U2" s="6"/>
      <c r="V2" s="25"/>
      <c r="W2" s="6"/>
      <c r="X2" s="6"/>
      <c r="Y2" s="6"/>
      <c r="Z2" s="6"/>
      <c r="AA2" s="4"/>
      <c r="AB2" s="4"/>
      <c r="AC2" s="4"/>
      <c r="AD2" s="4"/>
      <c r="AE2" s="4"/>
    </row>
    <row r="3" spans="1:54" s="18" customFormat="1" ht="69.75" customHeight="1">
      <c r="A3" s="200" t="s">
        <v>0</v>
      </c>
      <c r="B3" s="222" t="s">
        <v>46</v>
      </c>
      <c r="C3" s="225" t="s">
        <v>65</v>
      </c>
      <c r="D3" s="183" t="s">
        <v>109</v>
      </c>
      <c r="E3" s="184"/>
      <c r="F3" s="184"/>
      <c r="G3" s="184"/>
      <c r="H3" s="184"/>
      <c r="I3" s="184"/>
      <c r="J3" s="184"/>
      <c r="K3" s="185"/>
      <c r="L3" s="183" t="s">
        <v>62</v>
      </c>
      <c r="M3" s="184"/>
      <c r="N3" s="184"/>
      <c r="O3" s="184"/>
      <c r="P3" s="184"/>
      <c r="Q3" s="185"/>
      <c r="R3" s="183" t="s">
        <v>59</v>
      </c>
      <c r="S3" s="184"/>
      <c r="T3" s="184"/>
      <c r="U3" s="184"/>
      <c r="V3" s="184"/>
      <c r="W3" s="184"/>
      <c r="X3" s="185"/>
      <c r="Y3" s="188" t="s">
        <v>58</v>
      </c>
      <c r="Z3" s="188"/>
      <c r="AA3" s="203" t="s">
        <v>122</v>
      </c>
      <c r="AB3" s="204"/>
      <c r="AC3" s="204"/>
      <c r="AD3" s="204"/>
      <c r="AE3" s="205"/>
      <c r="AF3" s="183" t="s">
        <v>32</v>
      </c>
      <c r="AG3" s="184"/>
      <c r="AH3" s="185"/>
      <c r="AI3" s="208" t="s">
        <v>63</v>
      </c>
      <c r="AJ3" s="209"/>
      <c r="AK3" s="175" t="s">
        <v>78</v>
      </c>
      <c r="AL3" s="175"/>
      <c r="AM3" s="175"/>
      <c r="AN3" s="175"/>
      <c r="AO3" s="175"/>
      <c r="AP3" s="175"/>
      <c r="AQ3" s="197" t="s">
        <v>72</v>
      </c>
      <c r="AR3" s="198"/>
      <c r="AS3" s="198"/>
      <c r="AT3" s="198"/>
      <c r="AU3" s="198"/>
      <c r="AV3" s="199"/>
      <c r="AW3" s="197" t="s">
        <v>53</v>
      </c>
      <c r="AX3" s="198"/>
      <c r="AY3" s="198"/>
      <c r="AZ3" s="198"/>
      <c r="BA3" s="199"/>
    </row>
    <row r="4" spans="1:54" s="19" customFormat="1" ht="52.5" customHeight="1">
      <c r="A4" s="201"/>
      <c r="B4" s="223"/>
      <c r="C4" s="226"/>
      <c r="D4" s="179" t="s">
        <v>60</v>
      </c>
      <c r="E4" s="179" t="s">
        <v>40</v>
      </c>
      <c r="F4" s="179" t="s">
        <v>41</v>
      </c>
      <c r="G4" s="179" t="s">
        <v>42</v>
      </c>
      <c r="H4" s="179" t="s">
        <v>43</v>
      </c>
      <c r="I4" s="179" t="s">
        <v>93</v>
      </c>
      <c r="J4" s="179" t="s">
        <v>45</v>
      </c>
      <c r="K4" s="179" t="s">
        <v>61</v>
      </c>
      <c r="L4" s="215" t="s">
        <v>19</v>
      </c>
      <c r="M4" s="217" t="s">
        <v>20</v>
      </c>
      <c r="N4" s="217"/>
      <c r="O4" s="217"/>
      <c r="P4" s="177" t="s">
        <v>119</v>
      </c>
      <c r="Q4" s="220" t="s">
        <v>120</v>
      </c>
      <c r="R4" s="179" t="s">
        <v>60</v>
      </c>
      <c r="S4" s="181" t="s">
        <v>40</v>
      </c>
      <c r="T4" s="179" t="s">
        <v>41</v>
      </c>
      <c r="U4" s="179" t="s">
        <v>42</v>
      </c>
      <c r="V4" s="179" t="s">
        <v>43</v>
      </c>
      <c r="W4" s="179" t="s">
        <v>44</v>
      </c>
      <c r="X4" s="179" t="s">
        <v>45</v>
      </c>
      <c r="Y4" s="191" t="s">
        <v>38</v>
      </c>
      <c r="Z4" s="194" t="s">
        <v>37</v>
      </c>
      <c r="AA4" s="177" t="s">
        <v>29</v>
      </c>
      <c r="AB4" s="177" t="s">
        <v>121</v>
      </c>
      <c r="AC4" s="186" t="s">
        <v>5</v>
      </c>
      <c r="AD4" s="193"/>
      <c r="AE4" s="187"/>
      <c r="AF4" s="189" t="s">
        <v>33</v>
      </c>
      <c r="AG4" s="186" t="s">
        <v>34</v>
      </c>
      <c r="AH4" s="187"/>
      <c r="AI4" s="210"/>
      <c r="AJ4" s="211"/>
      <c r="AK4" s="176" t="s">
        <v>75</v>
      </c>
      <c r="AL4" s="176"/>
      <c r="AM4" s="176" t="s">
        <v>74</v>
      </c>
      <c r="AN4" s="176"/>
      <c r="AO4" s="176" t="s">
        <v>73</v>
      </c>
      <c r="AP4" s="176"/>
      <c r="AQ4" s="212" t="s">
        <v>69</v>
      </c>
      <c r="AR4" s="213"/>
      <c r="AS4" s="213"/>
      <c r="AT4" s="214"/>
      <c r="AU4" s="219" t="s">
        <v>70</v>
      </c>
      <c r="AV4" s="219"/>
      <c r="AW4" s="215" t="s">
        <v>148</v>
      </c>
      <c r="AX4" s="206" t="s">
        <v>149</v>
      </c>
      <c r="AY4" s="206" t="s">
        <v>30</v>
      </c>
      <c r="AZ4" s="206" t="s">
        <v>66</v>
      </c>
      <c r="BA4" s="206" t="s">
        <v>145</v>
      </c>
    </row>
    <row r="5" spans="1:54" s="19" customFormat="1" ht="110.25" customHeight="1">
      <c r="A5" s="201"/>
      <c r="B5" s="223"/>
      <c r="C5" s="227"/>
      <c r="D5" s="180"/>
      <c r="E5" s="180"/>
      <c r="F5" s="180"/>
      <c r="G5" s="180"/>
      <c r="H5" s="180"/>
      <c r="I5" s="180"/>
      <c r="J5" s="180"/>
      <c r="K5" s="180"/>
      <c r="L5" s="216"/>
      <c r="M5" s="131" t="s">
        <v>19</v>
      </c>
      <c r="N5" s="147" t="s">
        <v>125</v>
      </c>
      <c r="O5" s="148" t="s">
        <v>118</v>
      </c>
      <c r="P5" s="178"/>
      <c r="Q5" s="221"/>
      <c r="R5" s="180"/>
      <c r="S5" s="182"/>
      <c r="T5" s="180"/>
      <c r="U5" s="180"/>
      <c r="V5" s="180"/>
      <c r="W5" s="180"/>
      <c r="X5" s="180"/>
      <c r="Y5" s="192"/>
      <c r="Z5" s="190"/>
      <c r="AA5" s="178"/>
      <c r="AB5" s="178"/>
      <c r="AC5" s="130" t="s">
        <v>19</v>
      </c>
      <c r="AD5" s="186" t="s">
        <v>64</v>
      </c>
      <c r="AE5" s="187"/>
      <c r="AF5" s="190"/>
      <c r="AG5" s="16" t="s">
        <v>35</v>
      </c>
      <c r="AH5" s="17" t="s">
        <v>36</v>
      </c>
      <c r="AI5" s="22" t="s">
        <v>19</v>
      </c>
      <c r="AJ5" s="146" t="s">
        <v>123</v>
      </c>
      <c r="AK5" s="27" t="s">
        <v>76</v>
      </c>
      <c r="AL5" s="27" t="s">
        <v>77</v>
      </c>
      <c r="AM5" s="27" t="s">
        <v>76</v>
      </c>
      <c r="AN5" s="27" t="s">
        <v>77</v>
      </c>
      <c r="AO5" s="27" t="s">
        <v>76</v>
      </c>
      <c r="AP5" s="27" t="s">
        <v>77</v>
      </c>
      <c r="AQ5" s="218" t="s">
        <v>124</v>
      </c>
      <c r="AR5" s="218"/>
      <c r="AS5" s="218" t="s">
        <v>71</v>
      </c>
      <c r="AT5" s="218"/>
      <c r="AU5" s="219"/>
      <c r="AV5" s="219"/>
      <c r="AW5" s="216"/>
      <c r="AX5" s="207"/>
      <c r="AY5" s="207"/>
      <c r="AZ5" s="207"/>
      <c r="BA5" s="207"/>
      <c r="BB5" s="19" t="s">
        <v>91</v>
      </c>
    </row>
    <row r="6" spans="1:54" s="21" customFormat="1" ht="18" customHeight="1" thickBot="1">
      <c r="A6" s="202"/>
      <c r="B6" s="224"/>
      <c r="C6" s="20"/>
      <c r="D6" s="20" t="s">
        <v>1</v>
      </c>
      <c r="E6" s="20" t="s">
        <v>1</v>
      </c>
      <c r="F6" s="20" t="s">
        <v>1</v>
      </c>
      <c r="G6" s="20" t="s">
        <v>1</v>
      </c>
      <c r="H6" s="20" t="s">
        <v>1</v>
      </c>
      <c r="I6" s="20" t="s">
        <v>1</v>
      </c>
      <c r="J6" s="20" t="s">
        <v>1</v>
      </c>
      <c r="K6" s="20" t="s">
        <v>1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46" t="s">
        <v>2</v>
      </c>
      <c r="T6" s="20" t="s">
        <v>2</v>
      </c>
      <c r="U6" s="20" t="s">
        <v>2</v>
      </c>
      <c r="V6" s="20" t="s">
        <v>2</v>
      </c>
      <c r="W6" s="20" t="s">
        <v>2</v>
      </c>
      <c r="X6" s="20" t="s">
        <v>2</v>
      </c>
      <c r="Y6" s="20" t="s">
        <v>2</v>
      </c>
      <c r="Z6" s="20" t="s">
        <v>2</v>
      </c>
      <c r="AA6" s="20" t="s">
        <v>1</v>
      </c>
      <c r="AB6" s="20" t="s">
        <v>1</v>
      </c>
      <c r="AC6" s="20" t="s">
        <v>1</v>
      </c>
      <c r="AD6" s="20" t="s">
        <v>2</v>
      </c>
      <c r="AE6" s="20" t="s">
        <v>39</v>
      </c>
      <c r="AF6" s="20" t="s">
        <v>1</v>
      </c>
      <c r="AG6" s="20" t="s">
        <v>1</v>
      </c>
      <c r="AH6" s="20" t="s">
        <v>2</v>
      </c>
      <c r="AI6" s="20" t="s">
        <v>2</v>
      </c>
      <c r="AJ6" s="20" t="s">
        <v>2</v>
      </c>
      <c r="AK6" s="20" t="s">
        <v>1</v>
      </c>
      <c r="AL6" s="20" t="s">
        <v>1</v>
      </c>
      <c r="AM6" s="20" t="s">
        <v>1</v>
      </c>
      <c r="AN6" s="20" t="s">
        <v>1</v>
      </c>
      <c r="AO6" s="20" t="s">
        <v>1</v>
      </c>
      <c r="AP6" s="20" t="s">
        <v>1</v>
      </c>
      <c r="AQ6" s="20" t="s">
        <v>2</v>
      </c>
      <c r="AR6" s="20" t="s">
        <v>39</v>
      </c>
      <c r="AS6" s="20" t="s">
        <v>2</v>
      </c>
      <c r="AT6" s="20" t="s">
        <v>39</v>
      </c>
      <c r="AU6" s="20" t="s">
        <v>2</v>
      </c>
      <c r="AV6" s="46" t="s">
        <v>39</v>
      </c>
      <c r="AW6" s="20" t="s">
        <v>14</v>
      </c>
      <c r="AX6" s="20" t="s">
        <v>31</v>
      </c>
      <c r="AY6" s="20" t="s">
        <v>14</v>
      </c>
      <c r="AZ6" s="20" t="s">
        <v>14</v>
      </c>
      <c r="BA6" s="20" t="s">
        <v>14</v>
      </c>
      <c r="BB6" s="33"/>
    </row>
    <row r="7" spans="1:54" ht="18.75" customHeight="1">
      <c r="A7" s="135"/>
      <c r="B7" s="136">
        <v>1</v>
      </c>
      <c r="C7" s="145" t="s">
        <v>127</v>
      </c>
      <c r="D7" s="137">
        <v>3</v>
      </c>
      <c r="E7" s="137">
        <v>4</v>
      </c>
      <c r="F7" s="137">
        <v>5</v>
      </c>
      <c r="G7" s="137">
        <v>6</v>
      </c>
      <c r="H7" s="137">
        <v>7</v>
      </c>
      <c r="I7" s="137">
        <v>8</v>
      </c>
      <c r="J7" s="137">
        <v>9</v>
      </c>
      <c r="K7" s="137">
        <v>10</v>
      </c>
      <c r="L7" s="145" t="s">
        <v>143</v>
      </c>
      <c r="M7" s="137">
        <v>12</v>
      </c>
      <c r="N7" s="137">
        <v>13</v>
      </c>
      <c r="O7" s="137">
        <v>14</v>
      </c>
      <c r="P7" s="137">
        <v>15</v>
      </c>
      <c r="Q7" s="137">
        <v>16</v>
      </c>
      <c r="R7" s="137">
        <v>17</v>
      </c>
      <c r="S7" s="139">
        <f t="shared" ref="S7:AH7" si="0">R7+1</f>
        <v>18</v>
      </c>
      <c r="T7" s="137">
        <f t="shared" si="0"/>
        <v>19</v>
      </c>
      <c r="U7" s="137">
        <f t="shared" si="0"/>
        <v>20</v>
      </c>
      <c r="V7" s="137">
        <f t="shared" si="0"/>
        <v>21</v>
      </c>
      <c r="W7" s="137">
        <f t="shared" si="0"/>
        <v>22</v>
      </c>
      <c r="X7" s="137">
        <v>23</v>
      </c>
      <c r="Y7" s="137">
        <f>X7+1</f>
        <v>24</v>
      </c>
      <c r="Z7" s="137">
        <f>Y7+1</f>
        <v>25</v>
      </c>
      <c r="AA7" s="137">
        <f>Z7+1</f>
        <v>26</v>
      </c>
      <c r="AB7" s="137">
        <v>27</v>
      </c>
      <c r="AC7" s="137">
        <v>28</v>
      </c>
      <c r="AD7" s="137">
        <f t="shared" si="0"/>
        <v>29</v>
      </c>
      <c r="AE7" s="137">
        <f t="shared" si="0"/>
        <v>30</v>
      </c>
      <c r="AF7" s="137">
        <f t="shared" si="0"/>
        <v>31</v>
      </c>
      <c r="AG7" s="137">
        <f t="shared" si="0"/>
        <v>32</v>
      </c>
      <c r="AH7" s="137">
        <f t="shared" si="0"/>
        <v>33</v>
      </c>
      <c r="AI7" s="137">
        <f>AH7+1</f>
        <v>34</v>
      </c>
      <c r="AJ7" s="137">
        <f>AI7+1</f>
        <v>35</v>
      </c>
      <c r="AK7" s="137">
        <f>AJ7+1</f>
        <v>36</v>
      </c>
      <c r="AL7" s="137">
        <f t="shared" ref="AL7:AV7" si="1">AK7+1</f>
        <v>37</v>
      </c>
      <c r="AM7" s="137">
        <f t="shared" si="1"/>
        <v>38</v>
      </c>
      <c r="AN7" s="137">
        <f t="shared" si="1"/>
        <v>39</v>
      </c>
      <c r="AO7" s="137">
        <f t="shared" si="1"/>
        <v>40</v>
      </c>
      <c r="AP7" s="137">
        <f t="shared" si="1"/>
        <v>41</v>
      </c>
      <c r="AQ7" s="137">
        <f t="shared" si="1"/>
        <v>42</v>
      </c>
      <c r="AR7" s="137">
        <f t="shared" si="1"/>
        <v>43</v>
      </c>
      <c r="AS7" s="137">
        <f t="shared" si="1"/>
        <v>44</v>
      </c>
      <c r="AT7" s="137">
        <f t="shared" si="1"/>
        <v>45</v>
      </c>
      <c r="AU7" s="137">
        <f t="shared" si="1"/>
        <v>46</v>
      </c>
      <c r="AV7" s="137">
        <f t="shared" si="1"/>
        <v>47</v>
      </c>
      <c r="AW7" s="138" t="s">
        <v>126</v>
      </c>
      <c r="AX7" s="137">
        <v>49</v>
      </c>
      <c r="AY7" s="137">
        <v>50</v>
      </c>
      <c r="AZ7" s="137">
        <v>51</v>
      </c>
      <c r="BA7" s="140">
        <v>52</v>
      </c>
      <c r="BB7" s="37"/>
    </row>
    <row r="8" spans="1:54" s="110" customFormat="1" ht="30" customHeight="1">
      <c r="A8" s="107">
        <v>1</v>
      </c>
      <c r="B8" s="76" t="s">
        <v>144</v>
      </c>
      <c r="C8" s="113">
        <v>13</v>
      </c>
      <c r="D8" s="113">
        <v>6</v>
      </c>
      <c r="E8" s="113">
        <v>6</v>
      </c>
      <c r="F8" s="113">
        <v>0</v>
      </c>
      <c r="G8" s="113">
        <v>0</v>
      </c>
      <c r="H8" s="113">
        <v>1</v>
      </c>
      <c r="I8" s="113">
        <v>0</v>
      </c>
      <c r="J8" s="113">
        <v>0</v>
      </c>
      <c r="K8" s="113">
        <v>0</v>
      </c>
      <c r="L8" s="113">
        <v>1358</v>
      </c>
      <c r="M8" s="113">
        <v>453</v>
      </c>
      <c r="N8" s="113">
        <v>5</v>
      </c>
      <c r="O8" s="113">
        <v>4</v>
      </c>
      <c r="P8" s="113">
        <v>78</v>
      </c>
      <c r="Q8" s="111">
        <v>15</v>
      </c>
      <c r="R8" s="113">
        <v>1104</v>
      </c>
      <c r="S8" s="113">
        <v>254</v>
      </c>
      <c r="T8" s="113">
        <v>0</v>
      </c>
      <c r="U8" s="113">
        <v>0</v>
      </c>
      <c r="V8" s="113">
        <v>0</v>
      </c>
      <c r="W8" s="113">
        <v>0</v>
      </c>
      <c r="X8" s="113">
        <v>0</v>
      </c>
      <c r="Y8" s="113">
        <v>183</v>
      </c>
      <c r="Z8" s="113">
        <v>183</v>
      </c>
      <c r="AA8" s="113">
        <v>109</v>
      </c>
      <c r="AB8" s="111">
        <v>16</v>
      </c>
      <c r="AC8" s="113">
        <v>227</v>
      </c>
      <c r="AD8" s="113">
        <v>236</v>
      </c>
      <c r="AE8" s="113">
        <v>325</v>
      </c>
      <c r="AF8" s="113">
        <v>6</v>
      </c>
      <c r="AG8" s="113">
        <v>0</v>
      </c>
      <c r="AH8" s="113">
        <v>0</v>
      </c>
      <c r="AI8" s="113">
        <v>0</v>
      </c>
      <c r="AJ8" s="113">
        <v>0</v>
      </c>
      <c r="AK8" s="113">
        <v>0</v>
      </c>
      <c r="AL8" s="113">
        <v>0</v>
      </c>
      <c r="AM8" s="113">
        <v>250</v>
      </c>
      <c r="AN8" s="113">
        <v>254</v>
      </c>
      <c r="AO8" s="113">
        <v>1100</v>
      </c>
      <c r="AP8" s="113">
        <v>1104</v>
      </c>
      <c r="AQ8" s="113">
        <v>75</v>
      </c>
      <c r="AR8" s="113">
        <v>4190</v>
      </c>
      <c r="AS8" s="113">
        <v>47</v>
      </c>
      <c r="AT8" s="113">
        <v>4540</v>
      </c>
      <c r="AU8" s="113">
        <v>139</v>
      </c>
      <c r="AV8" s="113">
        <v>457</v>
      </c>
      <c r="AW8" s="114">
        <v>776049.75</v>
      </c>
      <c r="AX8" s="114">
        <v>776049.75</v>
      </c>
      <c r="AY8" s="114">
        <v>0</v>
      </c>
      <c r="AZ8" s="114">
        <v>0</v>
      </c>
      <c r="BA8" s="114">
        <v>22122.09</v>
      </c>
      <c r="BB8" s="109">
        <f>L8-R8-S8-T8-U8-V8-W8-X8</f>
        <v>0</v>
      </c>
    </row>
    <row r="9" spans="1:54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Y9" s="29"/>
      <c r="AZ9" s="29"/>
      <c r="BA9" s="29"/>
      <c r="BB9" s="29"/>
    </row>
    <row r="10" spans="1:54">
      <c r="B10" s="174" t="s">
        <v>146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Y10" s="29"/>
      <c r="AZ10" s="29"/>
      <c r="BA10" s="29"/>
      <c r="BB10" s="29"/>
    </row>
    <row r="11" spans="1:54">
      <c r="B11" s="174"/>
      <c r="C11" s="29"/>
      <c r="D11" s="29"/>
      <c r="E11" s="29"/>
      <c r="F11" s="174" t="s">
        <v>147</v>
      </c>
      <c r="G11" s="174"/>
      <c r="H11" s="174"/>
      <c r="I11" s="174"/>
      <c r="J11" s="174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Y11" s="29"/>
      <c r="AZ11" s="29"/>
      <c r="BA11" s="29"/>
      <c r="BB11" s="29"/>
    </row>
    <row r="12" spans="1:54">
      <c r="B12" s="174"/>
      <c r="C12" s="29"/>
      <c r="D12" s="29"/>
      <c r="E12" s="29"/>
      <c r="F12" s="174"/>
      <c r="G12" s="174"/>
      <c r="H12" s="174"/>
      <c r="I12" s="174"/>
      <c r="J12" s="174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Y12" s="29"/>
      <c r="AZ12" s="29"/>
      <c r="BA12" s="29"/>
      <c r="BB12" s="29"/>
    </row>
    <row r="13" spans="1:54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Y13" s="29"/>
      <c r="AZ13" s="29"/>
      <c r="BA13" s="29"/>
      <c r="BB13" s="29"/>
    </row>
    <row r="14" spans="1:54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Y14" s="29"/>
      <c r="AZ14" s="29"/>
      <c r="BA14" s="29"/>
      <c r="BB14" s="29"/>
    </row>
    <row r="15" spans="1:54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Y15" s="29"/>
      <c r="AZ15" s="29"/>
      <c r="BA15" s="29"/>
      <c r="BB15" s="29"/>
    </row>
    <row r="16" spans="1:54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Y16" s="29"/>
      <c r="AZ16" s="29"/>
      <c r="BA16" s="29"/>
      <c r="BB16" s="29"/>
    </row>
    <row r="17" spans="2:54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Y17" s="29"/>
      <c r="AZ17" s="29"/>
      <c r="BA17" s="29"/>
      <c r="BB17" s="29"/>
    </row>
    <row r="18" spans="2:5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Y18" s="29"/>
      <c r="AZ18" s="29"/>
      <c r="BA18" s="29"/>
      <c r="BB18" s="29"/>
    </row>
    <row r="19" spans="2:54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Y19" s="29"/>
      <c r="AZ19" s="29"/>
      <c r="BA19" s="29"/>
      <c r="BB19" s="29"/>
    </row>
    <row r="20" spans="2:54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Y20" s="29"/>
      <c r="AZ20" s="29"/>
      <c r="BA20" s="29"/>
      <c r="BB20" s="29"/>
    </row>
    <row r="21" spans="2:54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Y21" s="29"/>
      <c r="AZ21" s="29"/>
      <c r="BA21" s="29"/>
      <c r="BB21" s="29"/>
    </row>
    <row r="22" spans="2:54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Y22" s="29"/>
      <c r="AZ22" s="29"/>
      <c r="BA22" s="29"/>
      <c r="BB22" s="29"/>
    </row>
    <row r="23" spans="2:54">
      <c r="L23" s="12"/>
    </row>
    <row r="24" spans="2:54">
      <c r="L24" s="12"/>
    </row>
    <row r="25" spans="2:54">
      <c r="L25" s="12"/>
    </row>
    <row r="26" spans="2:54">
      <c r="L26" s="12"/>
    </row>
    <row r="27" spans="2:54">
      <c r="L27" s="12"/>
    </row>
    <row r="28" spans="2:54">
      <c r="L28" s="12"/>
    </row>
    <row r="29" spans="2:54">
      <c r="L29" s="12"/>
    </row>
    <row r="30" spans="2:54">
      <c r="L30" s="12"/>
    </row>
    <row r="31" spans="2:54">
      <c r="L31" s="12"/>
    </row>
    <row r="32" spans="2:54">
      <c r="L32" s="12"/>
    </row>
    <row r="33" spans="12:12">
      <c r="L33" s="12"/>
    </row>
    <row r="34" spans="12:12">
      <c r="L34" s="12"/>
    </row>
    <row r="35" spans="12:12">
      <c r="L35" s="12"/>
    </row>
    <row r="36" spans="12:12">
      <c r="L36" s="12"/>
    </row>
    <row r="37" spans="12:12">
      <c r="L37" s="12"/>
    </row>
    <row r="38" spans="12:12">
      <c r="L38" s="12"/>
    </row>
    <row r="39" spans="12:12">
      <c r="L39" s="12"/>
    </row>
    <row r="40" spans="12:12">
      <c r="L40" s="12"/>
    </row>
    <row r="41" spans="12:12">
      <c r="L41" s="12"/>
    </row>
    <row r="42" spans="12:12">
      <c r="L42" s="12"/>
    </row>
    <row r="43" spans="12:12">
      <c r="L43" s="12"/>
    </row>
  </sheetData>
  <mergeCells count="55">
    <mergeCell ref="L3:Q3"/>
    <mergeCell ref="Q4:Q5"/>
    <mergeCell ref="AB4:AB5"/>
    <mergeCell ref="B3:B6"/>
    <mergeCell ref="K4:K5"/>
    <mergeCell ref="C3:C5"/>
    <mergeCell ref="D4:D5"/>
    <mergeCell ref="E4:E5"/>
    <mergeCell ref="G4:G5"/>
    <mergeCell ref="H4:H5"/>
    <mergeCell ref="I4:I5"/>
    <mergeCell ref="J4:J5"/>
    <mergeCell ref="T4:T5"/>
    <mergeCell ref="U4:U5"/>
    <mergeCell ref="X4:X5"/>
    <mergeCell ref="P4:P5"/>
    <mergeCell ref="L4:L5"/>
    <mergeCell ref="M4:O4"/>
    <mergeCell ref="AQ5:AR5"/>
    <mergeCell ref="AS5:AT5"/>
    <mergeCell ref="AU4:AV5"/>
    <mergeCell ref="AM4:AN4"/>
    <mergeCell ref="AK4:AL4"/>
    <mergeCell ref="A1:BB1"/>
    <mergeCell ref="AW3:BA3"/>
    <mergeCell ref="A3:A6"/>
    <mergeCell ref="AA3:AE3"/>
    <mergeCell ref="F4:F5"/>
    <mergeCell ref="BA4:BA5"/>
    <mergeCell ref="R3:X3"/>
    <mergeCell ref="V4:V5"/>
    <mergeCell ref="AZ4:AZ5"/>
    <mergeCell ref="AY4:AY5"/>
    <mergeCell ref="AX4:AX5"/>
    <mergeCell ref="AI3:AJ4"/>
    <mergeCell ref="AQ3:AV3"/>
    <mergeCell ref="AQ4:AT4"/>
    <mergeCell ref="AW4:AW5"/>
    <mergeCell ref="D3:K3"/>
    <mergeCell ref="B10:B12"/>
    <mergeCell ref="F11:J12"/>
    <mergeCell ref="AK3:AP3"/>
    <mergeCell ref="AO4:AP4"/>
    <mergeCell ref="AA4:AA5"/>
    <mergeCell ref="R4:R5"/>
    <mergeCell ref="W4:W5"/>
    <mergeCell ref="S4:S5"/>
    <mergeCell ref="AF3:AH3"/>
    <mergeCell ref="AG4:AH4"/>
    <mergeCell ref="Y3:Z3"/>
    <mergeCell ref="AF4:AF5"/>
    <mergeCell ref="Y4:Y5"/>
    <mergeCell ref="AC4:AE4"/>
    <mergeCell ref="AD5:AE5"/>
    <mergeCell ref="Z4:Z5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  <colBreaks count="2" manualBreakCount="2">
    <brk id="24" max="12" man="1"/>
    <brk id="42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E13"/>
  <sheetViews>
    <sheetView zoomScaleNormal="100" zoomScaleSheetLayoutView="100" workbookViewId="0">
      <pane xSplit="2" ySplit="7" topLeftCell="O8" activePane="bottomRight" state="frozen"/>
      <selection activeCell="K26" sqref="K26"/>
      <selection pane="topRight" activeCell="K26" sqref="K26"/>
      <selection pane="bottomLeft" activeCell="K26" sqref="K26"/>
      <selection pane="bottomRight" activeCell="AE9" sqref="AE9"/>
    </sheetView>
  </sheetViews>
  <sheetFormatPr defaultRowHeight="12.75"/>
  <cols>
    <col min="1" max="1" width="3.7109375" customWidth="1"/>
    <col min="2" max="2" width="39.140625" customWidth="1"/>
    <col min="3" max="3" width="8.5703125" style="5" customWidth="1"/>
    <col min="4" max="4" width="13.5703125" bestFit="1" customWidth="1"/>
    <col min="5" max="5" width="12" style="5" bestFit="1" customWidth="1"/>
    <col min="6" max="6" width="10.28515625" bestFit="1" customWidth="1"/>
    <col min="7" max="7" width="7.5703125" style="34" customWidth="1"/>
    <col min="8" max="8" width="11.140625" customWidth="1"/>
    <col min="9" max="9" width="9.5703125" style="34" customWidth="1"/>
    <col min="10" max="10" width="12.140625" customWidth="1"/>
    <col min="11" max="11" width="11.7109375" customWidth="1"/>
    <col min="12" max="12" width="11.42578125" style="5" customWidth="1"/>
    <col min="13" max="13" width="10.28515625" customWidth="1"/>
    <col min="14" max="14" width="9.28515625" customWidth="1"/>
    <col min="15" max="15" width="9.42578125" customWidth="1"/>
    <col min="16" max="16" width="11.5703125" customWidth="1"/>
    <col min="17" max="17" width="10.85546875" customWidth="1"/>
    <col min="18" max="18" width="11.5703125" customWidth="1"/>
    <col min="19" max="19" width="12" bestFit="1" customWidth="1"/>
    <col min="20" max="20" width="11" customWidth="1"/>
    <col min="21" max="21" width="8" customWidth="1"/>
    <col min="22" max="22" width="8.42578125" customWidth="1"/>
    <col min="23" max="23" width="9.140625" customWidth="1"/>
    <col min="24" max="24" width="9.5703125" customWidth="1"/>
    <col min="25" max="25" width="9.140625" customWidth="1"/>
    <col min="26" max="26" width="12.42578125" customWidth="1"/>
    <col min="27" max="28" width="10.28515625" bestFit="1" customWidth="1"/>
  </cols>
  <sheetData>
    <row r="1" spans="1:31" hidden="1"/>
    <row r="2" spans="1:31" hidden="1"/>
    <row r="3" spans="1:31" ht="27" customHeight="1">
      <c r="C3" s="14" t="s">
        <v>22</v>
      </c>
    </row>
    <row r="4" spans="1:31" s="3" customFormat="1" ht="30.75" customHeight="1">
      <c r="A4" s="234" t="s">
        <v>0</v>
      </c>
      <c r="B4" s="234" t="s">
        <v>46</v>
      </c>
      <c r="C4" s="236" t="s">
        <v>47</v>
      </c>
      <c r="D4" s="186" t="s">
        <v>79</v>
      </c>
      <c r="E4" s="193"/>
      <c r="F4" s="193"/>
      <c r="G4" s="193"/>
      <c r="H4" s="193"/>
      <c r="I4" s="193"/>
      <c r="J4" s="193"/>
      <c r="K4" s="193"/>
      <c r="L4" s="193"/>
      <c r="M4" s="219" t="s">
        <v>135</v>
      </c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</row>
    <row r="5" spans="1:31" s="3" customFormat="1" ht="23.25" customHeight="1">
      <c r="A5" s="234"/>
      <c r="B5" s="234"/>
      <c r="C5" s="237"/>
      <c r="D5" s="215" t="s">
        <v>21</v>
      </c>
      <c r="E5" s="217" t="s">
        <v>48</v>
      </c>
      <c r="F5" s="217"/>
      <c r="G5" s="217"/>
      <c r="H5" s="217" t="s">
        <v>128</v>
      </c>
      <c r="I5" s="217"/>
      <c r="J5" s="189" t="s">
        <v>25</v>
      </c>
      <c r="K5" s="189" t="s">
        <v>26</v>
      </c>
      <c r="L5" s="194" t="s">
        <v>27</v>
      </c>
      <c r="M5" s="228" t="s">
        <v>21</v>
      </c>
      <c r="N5" s="229"/>
      <c r="O5" s="232" t="s">
        <v>6</v>
      </c>
      <c r="P5" s="233"/>
      <c r="Q5" s="228" t="s">
        <v>8</v>
      </c>
      <c r="R5" s="229"/>
      <c r="S5" s="232" t="s">
        <v>11</v>
      </c>
      <c r="T5" s="233"/>
      <c r="U5" s="232" t="s">
        <v>86</v>
      </c>
      <c r="V5" s="233"/>
      <c r="W5" s="232" t="s">
        <v>57</v>
      </c>
      <c r="X5" s="233"/>
      <c r="Y5" s="228" t="s">
        <v>7</v>
      </c>
      <c r="Z5" s="229"/>
      <c r="AA5" s="232" t="s">
        <v>82</v>
      </c>
      <c r="AB5" s="233"/>
    </row>
    <row r="6" spans="1:31" s="3" customFormat="1" ht="68.25" customHeight="1">
      <c r="A6" s="234"/>
      <c r="B6" s="234"/>
      <c r="C6" s="238"/>
      <c r="D6" s="216"/>
      <c r="E6" s="157" t="s">
        <v>130</v>
      </c>
      <c r="F6" s="154" t="s">
        <v>131</v>
      </c>
      <c r="G6" s="148" t="s">
        <v>132</v>
      </c>
      <c r="H6" s="158" t="s">
        <v>133</v>
      </c>
      <c r="I6" s="156" t="s">
        <v>134</v>
      </c>
      <c r="J6" s="190"/>
      <c r="K6" s="190"/>
      <c r="L6" s="190"/>
      <c r="M6" s="230"/>
      <c r="N6" s="231"/>
      <c r="O6" s="230"/>
      <c r="P6" s="231"/>
      <c r="Q6" s="230"/>
      <c r="R6" s="231"/>
      <c r="S6" s="230"/>
      <c r="T6" s="231"/>
      <c r="U6" s="230"/>
      <c r="V6" s="231"/>
      <c r="W6" s="230"/>
      <c r="X6" s="231"/>
      <c r="Y6" s="230"/>
      <c r="Z6" s="231"/>
      <c r="AA6" s="230"/>
      <c r="AB6" s="231"/>
    </row>
    <row r="7" spans="1:31" s="2" customFormat="1" ht="15" customHeight="1">
      <c r="A7" s="235"/>
      <c r="B7" s="235"/>
      <c r="C7" s="159" t="s">
        <v>1</v>
      </c>
      <c r="D7" s="160" t="s">
        <v>2</v>
      </c>
      <c r="E7" s="160" t="s">
        <v>2</v>
      </c>
      <c r="F7" s="160" t="s">
        <v>2</v>
      </c>
      <c r="G7" s="160" t="s">
        <v>2</v>
      </c>
      <c r="H7" s="160" t="s">
        <v>2</v>
      </c>
      <c r="I7" s="160" t="s">
        <v>2</v>
      </c>
      <c r="J7" s="160" t="s">
        <v>2</v>
      </c>
      <c r="K7" s="160" t="s">
        <v>2</v>
      </c>
      <c r="L7" s="160" t="s">
        <v>2</v>
      </c>
      <c r="M7" s="132" t="s">
        <v>2</v>
      </c>
      <c r="N7" s="132" t="s">
        <v>3</v>
      </c>
      <c r="O7" s="132" t="s">
        <v>2</v>
      </c>
      <c r="P7" s="132" t="s">
        <v>3</v>
      </c>
      <c r="Q7" s="132" t="s">
        <v>2</v>
      </c>
      <c r="R7" s="132" t="s">
        <v>3</v>
      </c>
      <c r="S7" s="132" t="s">
        <v>2</v>
      </c>
      <c r="T7" s="132" t="s">
        <v>3</v>
      </c>
      <c r="U7" s="132" t="s">
        <v>2</v>
      </c>
      <c r="V7" s="132" t="s">
        <v>3</v>
      </c>
      <c r="W7" s="132" t="s">
        <v>2</v>
      </c>
      <c r="X7" s="132" t="s">
        <v>3</v>
      </c>
      <c r="Y7" s="132" t="s">
        <v>2</v>
      </c>
      <c r="Z7" s="132" t="s">
        <v>3</v>
      </c>
      <c r="AA7" s="132" t="s">
        <v>2</v>
      </c>
      <c r="AB7" s="132" t="s">
        <v>3</v>
      </c>
    </row>
    <row r="8" spans="1:31" s="2" customFormat="1" ht="15" customHeight="1">
      <c r="A8" s="149"/>
      <c r="B8" s="150">
        <v>1</v>
      </c>
      <c r="C8" s="153">
        <v>2</v>
      </c>
      <c r="D8" s="151">
        <v>3</v>
      </c>
      <c r="E8" s="151">
        <v>4</v>
      </c>
      <c r="F8" s="151">
        <v>5</v>
      </c>
      <c r="G8" s="151">
        <v>6</v>
      </c>
      <c r="H8" s="151">
        <v>7</v>
      </c>
      <c r="I8" s="151">
        <v>8</v>
      </c>
      <c r="J8" s="151">
        <v>9</v>
      </c>
      <c r="K8" s="151">
        <v>10</v>
      </c>
      <c r="L8" s="151">
        <v>11</v>
      </c>
      <c r="M8" s="152">
        <v>12</v>
      </c>
      <c r="N8" s="152">
        <v>13</v>
      </c>
      <c r="O8" s="152">
        <v>14</v>
      </c>
      <c r="P8" s="152">
        <v>15</v>
      </c>
      <c r="Q8" s="152">
        <v>16</v>
      </c>
      <c r="R8" s="152">
        <v>17</v>
      </c>
      <c r="S8" s="152">
        <v>18</v>
      </c>
      <c r="T8" s="152">
        <v>19</v>
      </c>
      <c r="U8" s="152">
        <v>20</v>
      </c>
      <c r="V8" s="152">
        <v>21</v>
      </c>
      <c r="W8" s="152">
        <v>22</v>
      </c>
      <c r="X8" s="152">
        <v>23</v>
      </c>
      <c r="Y8" s="152">
        <v>24</v>
      </c>
      <c r="Z8" s="152">
        <v>25</v>
      </c>
      <c r="AA8" s="152">
        <v>26</v>
      </c>
      <c r="AB8" s="152">
        <v>27</v>
      </c>
    </row>
    <row r="9" spans="1:31" s="105" customFormat="1" ht="31.5">
      <c r="A9" s="104">
        <v>1</v>
      </c>
      <c r="B9" s="76" t="s">
        <v>144</v>
      </c>
      <c r="C9" s="115">
        <v>6</v>
      </c>
      <c r="D9" s="115">
        <v>1104</v>
      </c>
      <c r="E9" s="115">
        <v>405</v>
      </c>
      <c r="F9" s="116">
        <v>5</v>
      </c>
      <c r="G9" s="116">
        <v>4</v>
      </c>
      <c r="H9" s="116">
        <v>78</v>
      </c>
      <c r="I9" s="116">
        <v>15</v>
      </c>
      <c r="J9" s="117">
        <v>1080</v>
      </c>
      <c r="K9" s="117">
        <v>0</v>
      </c>
      <c r="L9" s="117">
        <v>118</v>
      </c>
      <c r="M9" s="118">
        <v>1104</v>
      </c>
      <c r="N9" s="118">
        <v>251425</v>
      </c>
      <c r="O9" s="118">
        <v>1096</v>
      </c>
      <c r="P9" s="118">
        <v>152929</v>
      </c>
      <c r="Q9" s="118">
        <v>1088</v>
      </c>
      <c r="R9" s="118">
        <v>87385</v>
      </c>
      <c r="S9" s="118">
        <v>712</v>
      </c>
      <c r="T9" s="118">
        <v>9549</v>
      </c>
      <c r="U9" s="118">
        <v>0</v>
      </c>
      <c r="V9" s="118">
        <v>0</v>
      </c>
      <c r="W9" s="118">
        <v>0</v>
      </c>
      <c r="X9" s="118">
        <v>0</v>
      </c>
      <c r="Y9" s="118">
        <v>387</v>
      </c>
      <c r="Z9" s="118">
        <v>1562</v>
      </c>
      <c r="AA9" s="118">
        <v>0</v>
      </c>
      <c r="AB9" s="118">
        <v>0</v>
      </c>
      <c r="AD9" s="40">
        <f>N9-P9-R9-T9-Z9</f>
        <v>0</v>
      </c>
      <c r="AE9" s="105">
        <f>P9+R9+T9+Z9</f>
        <v>251425</v>
      </c>
    </row>
    <row r="10" spans="1:31" ht="48.75" customHeight="1">
      <c r="A10" s="31"/>
      <c r="B10" s="31"/>
      <c r="C10" s="49"/>
      <c r="D10" s="31"/>
      <c r="E10" s="49"/>
      <c r="F10" s="31"/>
      <c r="G10" s="31"/>
      <c r="H10" s="31"/>
      <c r="I10" s="31"/>
      <c r="J10" s="31"/>
      <c r="K10" s="31"/>
      <c r="L10" s="49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31">
      <c r="A11" s="31"/>
      <c r="B11" s="31"/>
      <c r="C11" s="49"/>
      <c r="D11" s="31"/>
      <c r="E11" s="49"/>
      <c r="F11" s="31"/>
      <c r="G11" s="31"/>
      <c r="H11" s="31"/>
      <c r="I11" s="31"/>
      <c r="J11" s="31"/>
      <c r="K11" s="31"/>
      <c r="L11" s="49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31">
      <c r="A12" s="31"/>
      <c r="B12" s="31"/>
      <c r="C12" s="49"/>
      <c r="D12" s="31"/>
      <c r="E12" s="49"/>
      <c r="F12" s="31"/>
      <c r="G12" s="31"/>
      <c r="H12" s="31"/>
      <c r="I12" s="31"/>
      <c r="J12" s="31"/>
      <c r="K12" s="31"/>
      <c r="L12" s="49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31">
      <c r="A13" s="31"/>
      <c r="B13" s="31"/>
      <c r="C13" s="49"/>
      <c r="D13" s="31"/>
      <c r="E13" s="49"/>
      <c r="F13" s="31"/>
      <c r="G13" s="31"/>
      <c r="H13" s="31"/>
      <c r="I13" s="31"/>
      <c r="J13" s="31"/>
      <c r="K13" s="31"/>
      <c r="L13" s="4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</sheetData>
  <mergeCells count="19">
    <mergeCell ref="A4:A7"/>
    <mergeCell ref="B4:B7"/>
    <mergeCell ref="C4:C6"/>
    <mergeCell ref="L5:L6"/>
    <mergeCell ref="K5:K6"/>
    <mergeCell ref="D4:L4"/>
    <mergeCell ref="D5:D6"/>
    <mergeCell ref="J5:J6"/>
    <mergeCell ref="E5:G5"/>
    <mergeCell ref="H5:I5"/>
    <mergeCell ref="M4:AB4"/>
    <mergeCell ref="M5:N6"/>
    <mergeCell ref="Q5:R6"/>
    <mergeCell ref="S5:T6"/>
    <mergeCell ref="Y5:Z6"/>
    <mergeCell ref="O5:P6"/>
    <mergeCell ref="W5:X6"/>
    <mergeCell ref="AA5:AB6"/>
    <mergeCell ref="U5:V6"/>
  </mergeCells>
  <phoneticPr fontId="1" type="noConversion"/>
  <pageMargins left="0.19685039370078741" right="0.19685039370078741" top="0.19685039370078741" bottom="0.19685039370078741" header="0.19685039370078741" footer="0.19685039370078741"/>
  <pageSetup paperSize="9" scale="77" fitToWidth="2" orientation="landscape" r:id="rId1"/>
  <headerFooter alignWithMargins="0">
    <oddHeader>&amp;A&amp;RСтраница &amp;P</oddHeader>
  </headerFooter>
  <colBreaks count="1" manualBreakCount="1">
    <brk id="14" min="2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9"/>
  <sheetViews>
    <sheetView zoomScale="110" zoomScaleNormal="110" zoomScaleSheetLayoutView="115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AA9" sqref="AA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7" width="8.7109375" style="5" customWidth="1"/>
    <col min="8" max="8" width="9" customWidth="1"/>
    <col min="9" max="9" width="9" style="34" customWidth="1"/>
    <col min="10" max="11" width="8.85546875" customWidth="1"/>
    <col min="12" max="12" width="9.7109375" customWidth="1"/>
    <col min="13" max="13" width="9.28515625" customWidth="1"/>
    <col min="14" max="14" width="6.7109375" customWidth="1"/>
    <col min="15" max="16" width="6.85546875" customWidth="1"/>
    <col min="17" max="17" width="8.85546875" customWidth="1"/>
    <col min="18" max="18" width="6.7109375" bestFit="1" customWidth="1"/>
    <col min="19" max="19" width="7.28515625" customWidth="1"/>
    <col min="20" max="20" width="6.7109375" bestFit="1" customWidth="1"/>
    <col min="21" max="21" width="6.7109375" customWidth="1"/>
    <col min="22" max="26" width="6.42578125" customWidth="1"/>
    <col min="29" max="29" width="8.85546875" bestFit="1" customWidth="1"/>
  </cols>
  <sheetData>
    <row r="1" spans="1:30" hidden="1"/>
    <row r="2" spans="1:30" ht="12.75" customHeight="1">
      <c r="B2" s="14" t="s">
        <v>54</v>
      </c>
      <c r="C2" s="15"/>
      <c r="D2" s="14"/>
      <c r="E2" s="15"/>
      <c r="F2" s="15"/>
      <c r="G2" s="15"/>
      <c r="H2" s="14"/>
      <c r="I2" s="14"/>
      <c r="J2" s="14"/>
      <c r="K2" s="14"/>
      <c r="L2" s="14"/>
      <c r="M2" s="14"/>
      <c r="N2" s="14"/>
    </row>
    <row r="3" spans="1:30" ht="12.75" customHeight="1">
      <c r="A3" s="9"/>
      <c r="B3" s="9"/>
      <c r="C3" s="10"/>
      <c r="D3" s="9"/>
      <c r="E3" s="10"/>
      <c r="F3" s="10"/>
      <c r="G3" s="10"/>
      <c r="H3" s="9"/>
      <c r="I3" s="9"/>
      <c r="J3" s="9"/>
      <c r="K3" s="9"/>
      <c r="L3" s="11"/>
    </row>
    <row r="4" spans="1:30" s="1" customFormat="1" ht="39.6" customHeight="1">
      <c r="A4" s="234" t="s">
        <v>0</v>
      </c>
      <c r="B4" s="191" t="s">
        <v>46</v>
      </c>
      <c r="C4" s="236" t="s">
        <v>49</v>
      </c>
      <c r="D4" s="186" t="s">
        <v>79</v>
      </c>
      <c r="E4" s="193"/>
      <c r="F4" s="193"/>
      <c r="G4" s="193"/>
      <c r="H4" s="193"/>
      <c r="I4" s="193"/>
      <c r="J4" s="193"/>
      <c r="K4" s="219" t="s">
        <v>135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1:30" s="1" customFormat="1" ht="42" customHeight="1">
      <c r="A5" s="234"/>
      <c r="B5" s="223"/>
      <c r="C5" s="237"/>
      <c r="D5" s="215" t="s">
        <v>21</v>
      </c>
      <c r="E5" s="217" t="s">
        <v>136</v>
      </c>
      <c r="F5" s="217"/>
      <c r="G5" s="217"/>
      <c r="H5" s="217" t="s">
        <v>138</v>
      </c>
      <c r="I5" s="217"/>
      <c r="J5" s="215" t="s">
        <v>27</v>
      </c>
      <c r="K5" s="228" t="s">
        <v>21</v>
      </c>
      <c r="L5" s="229"/>
      <c r="M5" s="228" t="s">
        <v>83</v>
      </c>
      <c r="N5" s="229"/>
      <c r="O5" s="228" t="s">
        <v>8</v>
      </c>
      <c r="P5" s="229"/>
      <c r="Q5" s="228" t="s">
        <v>11</v>
      </c>
      <c r="R5" s="229"/>
      <c r="S5" s="228" t="s">
        <v>50</v>
      </c>
      <c r="T5" s="229"/>
      <c r="U5" s="228" t="s">
        <v>84</v>
      </c>
      <c r="V5" s="229"/>
      <c r="W5" s="228" t="s">
        <v>7</v>
      </c>
      <c r="X5" s="229"/>
      <c r="Y5" s="232" t="s">
        <v>85</v>
      </c>
      <c r="Z5" s="233"/>
    </row>
    <row r="6" spans="1:30" s="1" customFormat="1" ht="72" customHeight="1">
      <c r="A6" s="234"/>
      <c r="B6" s="223"/>
      <c r="C6" s="238"/>
      <c r="D6" s="216"/>
      <c r="E6" s="161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216"/>
      <c r="K6" s="230"/>
      <c r="L6" s="231"/>
      <c r="M6" s="230"/>
      <c r="N6" s="231"/>
      <c r="O6" s="230"/>
      <c r="P6" s="231"/>
      <c r="Q6" s="230"/>
      <c r="R6" s="231"/>
      <c r="S6" s="230"/>
      <c r="T6" s="231"/>
      <c r="U6" s="230"/>
      <c r="V6" s="231"/>
      <c r="W6" s="230"/>
      <c r="X6" s="231"/>
      <c r="Y6" s="230"/>
      <c r="Z6" s="231"/>
      <c r="AA6" s="1" t="s">
        <v>91</v>
      </c>
      <c r="AC6" s="80" t="s">
        <v>117</v>
      </c>
    </row>
    <row r="7" spans="1:30" s="2" customFormat="1" ht="15.75" customHeight="1">
      <c r="A7" s="234"/>
      <c r="B7" s="192"/>
      <c r="C7" s="162" t="s">
        <v>1</v>
      </c>
      <c r="D7" s="130" t="s">
        <v>2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130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15.75" customHeight="1">
      <c r="A8" s="163"/>
      <c r="B8" s="164">
        <v>1</v>
      </c>
      <c r="C8" s="165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66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44" customFormat="1" ht="13.15" customHeight="1">
      <c r="A9" s="119">
        <v>1</v>
      </c>
      <c r="B9" s="108"/>
      <c r="C9" s="103"/>
      <c r="D9" s="103"/>
      <c r="E9" s="103"/>
      <c r="F9" s="103"/>
      <c r="G9" s="106"/>
      <c r="H9" s="103"/>
      <c r="I9" s="106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44">
        <f>L9-N9-P9-R9-T9-V9-X9-Z9</f>
        <v>0</v>
      </c>
      <c r="AC9" s="44">
        <f>SUM(N9+P9+R9+T9+V9+X9+Z9)</f>
        <v>0</v>
      </c>
      <c r="AD9" s="44">
        <f>L9-AC9</f>
        <v>0</v>
      </c>
    </row>
  </sheetData>
  <mergeCells count="17">
    <mergeCell ref="U5:V6"/>
    <mergeCell ref="Y5:Z6"/>
    <mergeCell ref="A4:A7"/>
    <mergeCell ref="B4:B7"/>
    <mergeCell ref="K5:L6"/>
    <mergeCell ref="C4:C6"/>
    <mergeCell ref="K4:Z4"/>
    <mergeCell ref="D4:J4"/>
    <mergeCell ref="D5:D6"/>
    <mergeCell ref="J5:J6"/>
    <mergeCell ref="O5:P6"/>
    <mergeCell ref="S5:T6"/>
    <mergeCell ref="W5:X6"/>
    <mergeCell ref="E5:G5"/>
    <mergeCell ref="H5:I5"/>
    <mergeCell ref="Q5:R6"/>
    <mergeCell ref="M5:N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10"/>
  <sheetViews>
    <sheetView zoomScaleNormal="100" zoomScaleSheetLayoutView="90" workbookViewId="0">
      <pane ySplit="7" topLeftCell="A8" activePane="bottomLeft" state="frozen"/>
      <selection pane="bottomLeft" activeCell="G11" sqref="G11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10.85546875" bestFit="1" customWidth="1"/>
    <col min="5" max="5" width="11.85546875" bestFit="1" customWidth="1"/>
    <col min="6" max="6" width="9" style="34" customWidth="1"/>
    <col min="7" max="8" width="8.7109375" style="34" customWidth="1"/>
    <col min="9" max="9" width="9.28515625" style="34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7" width="9.5703125" style="34" customWidth="1"/>
    <col min="18" max="18" width="10.28515625" customWidth="1"/>
    <col min="19" max="19" width="7.28515625" style="24" customWidth="1"/>
    <col min="20" max="20" width="7.5703125" customWidth="1"/>
    <col min="21" max="21" width="7.140625" style="24" customWidth="1"/>
    <col min="22" max="22" width="7.85546875" customWidth="1"/>
    <col min="23" max="23" width="7.7109375" style="24" customWidth="1"/>
    <col min="24" max="24" width="6.42578125" customWidth="1"/>
    <col min="25" max="25" width="13.42578125" customWidth="1"/>
    <col min="26" max="28" width="9.140625" customWidth="1"/>
  </cols>
  <sheetData>
    <row r="1" spans="1:27" ht="19.5" customHeight="1">
      <c r="A1" s="35"/>
      <c r="B1" s="26" t="s">
        <v>90</v>
      </c>
      <c r="C1" s="56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57"/>
      <c r="T1" s="35"/>
      <c r="U1" s="57"/>
      <c r="V1" s="35"/>
      <c r="W1" s="57"/>
      <c r="X1" s="35"/>
    </row>
    <row r="2" spans="1:27" ht="6.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6"/>
      <c r="O2" s="58"/>
      <c r="P2" s="58"/>
      <c r="Q2" s="58"/>
      <c r="R2" s="58"/>
      <c r="S2" s="60"/>
      <c r="T2" s="58"/>
      <c r="U2" s="60"/>
      <c r="V2" s="58"/>
      <c r="W2" s="60"/>
      <c r="X2" s="58"/>
    </row>
    <row r="3" spans="1:27" s="2" customFormat="1" ht="57.75" customHeight="1">
      <c r="A3" s="234" t="s">
        <v>0</v>
      </c>
      <c r="B3" s="242" t="s">
        <v>46</v>
      </c>
      <c r="C3" s="243" t="s">
        <v>52</v>
      </c>
      <c r="D3" s="217" t="s">
        <v>104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40"/>
      <c r="T3" s="240"/>
      <c r="U3" s="240"/>
      <c r="V3" s="240"/>
      <c r="W3" s="240"/>
      <c r="X3" s="240"/>
      <c r="Y3" s="241"/>
      <c r="Z3" s="239"/>
    </row>
    <row r="4" spans="1:27" s="2" customFormat="1" ht="6" customHeight="1">
      <c r="A4" s="234"/>
      <c r="B4" s="242"/>
      <c r="C4" s="244"/>
      <c r="D4" s="232" t="s">
        <v>21</v>
      </c>
      <c r="E4" s="233"/>
      <c r="F4" s="232" t="s">
        <v>101</v>
      </c>
      <c r="G4" s="246"/>
      <c r="H4" s="246"/>
      <c r="I4" s="246"/>
      <c r="J4" s="246"/>
      <c r="K4" s="246"/>
      <c r="L4" s="246"/>
      <c r="M4" s="247"/>
      <c r="N4" s="217" t="s">
        <v>20</v>
      </c>
      <c r="O4" s="217"/>
      <c r="P4" s="217"/>
      <c r="Q4" s="217" t="s">
        <v>4</v>
      </c>
      <c r="R4" s="217"/>
      <c r="S4" s="240"/>
      <c r="T4" s="240"/>
      <c r="U4" s="240"/>
      <c r="V4" s="240"/>
      <c r="W4" s="240"/>
      <c r="X4" s="240"/>
      <c r="Y4" s="241"/>
      <c r="Z4" s="239"/>
    </row>
    <row r="5" spans="1:27" s="2" customFormat="1" ht="24.75" customHeight="1">
      <c r="A5" s="234"/>
      <c r="B5" s="242"/>
      <c r="C5" s="244"/>
      <c r="D5" s="228"/>
      <c r="E5" s="229"/>
      <c r="F5" s="248"/>
      <c r="G5" s="249"/>
      <c r="H5" s="249"/>
      <c r="I5" s="249"/>
      <c r="J5" s="249"/>
      <c r="K5" s="249"/>
      <c r="L5" s="249"/>
      <c r="M5" s="250"/>
      <c r="N5" s="217"/>
      <c r="O5" s="217"/>
      <c r="P5" s="217"/>
      <c r="Q5" s="217"/>
      <c r="R5" s="217"/>
      <c r="S5" s="240"/>
      <c r="T5" s="240"/>
      <c r="U5" s="240"/>
      <c r="V5" s="240"/>
      <c r="W5" s="240"/>
      <c r="X5" s="240"/>
      <c r="Y5" s="241"/>
      <c r="Z5" s="239"/>
    </row>
    <row r="6" spans="1:27" s="2" customFormat="1" ht="89.25" customHeight="1">
      <c r="A6" s="234"/>
      <c r="B6" s="242"/>
      <c r="C6" s="244"/>
      <c r="D6" s="228"/>
      <c r="E6" s="229"/>
      <c r="F6" s="251" t="s">
        <v>103</v>
      </c>
      <c r="G6" s="252"/>
      <c r="H6" s="252"/>
      <c r="I6" s="253"/>
      <c r="J6" s="254" t="s">
        <v>102</v>
      </c>
      <c r="K6" s="193"/>
      <c r="L6" s="252"/>
      <c r="M6" s="253"/>
      <c r="N6" s="257" t="s">
        <v>19</v>
      </c>
      <c r="O6" s="255" t="s">
        <v>139</v>
      </c>
      <c r="P6" s="220" t="s">
        <v>140</v>
      </c>
      <c r="Q6" s="255" t="s">
        <v>133</v>
      </c>
      <c r="R6" s="220" t="s">
        <v>141</v>
      </c>
      <c r="S6" s="240"/>
      <c r="T6" s="240"/>
      <c r="U6" s="240"/>
      <c r="V6" s="240"/>
      <c r="W6" s="240"/>
      <c r="X6" s="240"/>
      <c r="Y6" s="241"/>
      <c r="Z6" s="239"/>
    </row>
    <row r="7" spans="1:27" s="2" customFormat="1" ht="43.5" customHeight="1">
      <c r="A7" s="234"/>
      <c r="B7" s="242"/>
      <c r="C7" s="245"/>
      <c r="D7" s="258"/>
      <c r="E7" s="259"/>
      <c r="F7" s="254" t="s">
        <v>105</v>
      </c>
      <c r="G7" s="253"/>
      <c r="H7" s="254" t="s">
        <v>106</v>
      </c>
      <c r="I7" s="253"/>
      <c r="J7" s="254" t="s">
        <v>105</v>
      </c>
      <c r="K7" s="253"/>
      <c r="L7" s="254" t="s">
        <v>106</v>
      </c>
      <c r="M7" s="253"/>
      <c r="N7" s="245"/>
      <c r="O7" s="256"/>
      <c r="P7" s="221"/>
      <c r="Q7" s="256"/>
      <c r="R7" s="221"/>
      <c r="S7" s="62"/>
      <c r="T7" s="63"/>
      <c r="U7" s="62"/>
      <c r="V7" s="63"/>
      <c r="W7" s="62"/>
      <c r="X7" s="63"/>
      <c r="Y7" s="33"/>
      <c r="Z7" s="33"/>
    </row>
    <row r="8" spans="1:27" s="2" customFormat="1" ht="43.5" customHeight="1">
      <c r="A8" s="64"/>
      <c r="B8" s="64"/>
      <c r="C8" s="61" t="s">
        <v>1</v>
      </c>
      <c r="D8" s="61" t="s">
        <v>2</v>
      </c>
      <c r="E8" s="61" t="s">
        <v>3</v>
      </c>
      <c r="F8" s="61" t="s">
        <v>2</v>
      </c>
      <c r="G8" s="65" t="s">
        <v>3</v>
      </c>
      <c r="H8" s="61" t="s">
        <v>2</v>
      </c>
      <c r="I8" s="65" t="s">
        <v>3</v>
      </c>
      <c r="J8" s="61" t="s">
        <v>2</v>
      </c>
      <c r="K8" s="65" t="s">
        <v>3</v>
      </c>
      <c r="L8" s="61" t="s">
        <v>2</v>
      </c>
      <c r="M8" s="65" t="s">
        <v>3</v>
      </c>
      <c r="N8" s="61" t="s">
        <v>2</v>
      </c>
      <c r="O8" s="61" t="s">
        <v>2</v>
      </c>
      <c r="P8" s="134" t="s">
        <v>2</v>
      </c>
      <c r="Q8" s="134" t="s">
        <v>2</v>
      </c>
      <c r="R8" s="61" t="s">
        <v>2</v>
      </c>
      <c r="S8" s="62"/>
      <c r="T8" s="63"/>
      <c r="U8" s="62"/>
      <c r="V8" s="63"/>
      <c r="W8" s="62"/>
      <c r="X8" s="63"/>
      <c r="Y8" s="55"/>
      <c r="Z8" s="55"/>
    </row>
    <row r="9" spans="1:27" s="2" customFormat="1">
      <c r="A9" s="64"/>
      <c r="B9" s="167">
        <v>1</v>
      </c>
      <c r="C9" s="168">
        <v>2</v>
      </c>
      <c r="D9" s="168" t="s">
        <v>107</v>
      </c>
      <c r="E9" s="168" t="s">
        <v>108</v>
      </c>
      <c r="F9" s="168">
        <v>5</v>
      </c>
      <c r="G9" s="168">
        <v>6</v>
      </c>
      <c r="H9" s="168">
        <v>7</v>
      </c>
      <c r="I9" s="168">
        <v>8</v>
      </c>
      <c r="J9" s="168">
        <v>9</v>
      </c>
      <c r="K9" s="168">
        <v>10</v>
      </c>
      <c r="L9" s="168">
        <v>11</v>
      </c>
      <c r="M9" s="168">
        <v>12</v>
      </c>
      <c r="N9" s="168">
        <v>13</v>
      </c>
      <c r="O9" s="168">
        <v>14</v>
      </c>
      <c r="P9" s="168">
        <v>15</v>
      </c>
      <c r="Q9" s="168">
        <v>16</v>
      </c>
      <c r="R9" s="168">
        <v>17</v>
      </c>
      <c r="S9" s="62"/>
      <c r="T9" s="63"/>
      <c r="U9" s="62"/>
      <c r="V9" s="63"/>
      <c r="W9" s="62"/>
      <c r="X9" s="63"/>
      <c r="Y9" s="48"/>
      <c r="Z9" s="48"/>
    </row>
    <row r="10" spans="1:27" s="124" customFormat="1" ht="15.75">
      <c r="A10" s="120">
        <v>1</v>
      </c>
      <c r="B10" s="76" t="s">
        <v>144</v>
      </c>
      <c r="C10" s="113">
        <v>1</v>
      </c>
      <c r="D10" s="113">
        <v>97</v>
      </c>
      <c r="E10" s="113">
        <v>121</v>
      </c>
      <c r="F10" s="113">
        <v>97</v>
      </c>
      <c r="G10" s="113">
        <v>121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25">
        <v>0</v>
      </c>
      <c r="O10" s="113">
        <v>0</v>
      </c>
      <c r="P10" s="111">
        <v>0</v>
      </c>
      <c r="Q10" s="111">
        <v>0</v>
      </c>
      <c r="R10" s="113">
        <v>0</v>
      </c>
      <c r="S10" s="121"/>
      <c r="T10" s="121">
        <f>SUM(F10+H10+J10+L10)</f>
        <v>97</v>
      </c>
      <c r="U10" s="121">
        <f>SUM(G10+I10+K10+M10)</f>
        <v>121</v>
      </c>
      <c r="V10" s="121">
        <f>SUM(G10+I10+K10+M10)</f>
        <v>121</v>
      </c>
      <c r="W10" s="121"/>
      <c r="X10" s="121"/>
      <c r="Y10" s="122"/>
      <c r="Z10" s="122"/>
      <c r="AA10" s="123"/>
    </row>
  </sheetData>
  <mergeCells count="25">
    <mergeCell ref="A3:A7"/>
    <mergeCell ref="B3:B7"/>
    <mergeCell ref="D3:R3"/>
    <mergeCell ref="C3:C7"/>
    <mergeCell ref="F4:M5"/>
    <mergeCell ref="F6:I6"/>
    <mergeCell ref="J6:M6"/>
    <mergeCell ref="F7:G7"/>
    <mergeCell ref="H7:I7"/>
    <mergeCell ref="J7:K7"/>
    <mergeCell ref="L7:M7"/>
    <mergeCell ref="Q4:R5"/>
    <mergeCell ref="Q6:Q7"/>
    <mergeCell ref="N6:N7"/>
    <mergeCell ref="O6:O7"/>
    <mergeCell ref="D4:E7"/>
    <mergeCell ref="N4:P5"/>
    <mergeCell ref="P6:P7"/>
    <mergeCell ref="Z3:Z6"/>
    <mergeCell ref="U6:V6"/>
    <mergeCell ref="W6:X6"/>
    <mergeCell ref="S3:X5"/>
    <mergeCell ref="R6:R7"/>
    <mergeCell ref="Y3:Y6"/>
    <mergeCell ref="S6:T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48" orientation="landscape" r:id="rId1"/>
  <headerFooter alignWithMargins="0">
    <oddHeader>&amp;A&amp;RСтраница &amp;P</oddHeader>
  </headerFooter>
  <colBreaks count="1" manualBreakCount="1">
    <brk id="18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Normal="100" zoomScaleSheetLayoutView="90" workbookViewId="0">
      <pane ySplit="7" topLeftCell="A8" activePane="bottomLeft" state="frozen"/>
      <selection pane="bottomLeft" activeCell="I11" sqref="I11"/>
    </sheetView>
  </sheetViews>
  <sheetFormatPr defaultRowHeight="12.75"/>
  <cols>
    <col min="1" max="1" width="3.7109375" style="34" customWidth="1"/>
    <col min="2" max="2" width="57.140625" style="34" customWidth="1"/>
    <col min="3" max="3" width="9.28515625" style="34" bestFit="1" customWidth="1"/>
    <col min="4" max="4" width="13.28515625" style="34" bestFit="1" customWidth="1"/>
    <col min="5" max="5" width="7.85546875" style="34" customWidth="1"/>
    <col min="6" max="8" width="7.42578125" style="34" customWidth="1"/>
    <col min="9" max="9" width="20.140625" style="34" bestFit="1" customWidth="1"/>
    <col min="10" max="10" width="11.28515625" style="34" bestFit="1" customWidth="1"/>
    <col min="11" max="11" width="7.42578125" style="34" customWidth="1"/>
    <col min="12" max="12" width="8.140625" style="34" customWidth="1"/>
    <col min="13" max="13" width="7.28515625" style="24" customWidth="1"/>
    <col min="14" max="14" width="7.5703125" style="34" customWidth="1"/>
    <col min="15" max="15" width="7.140625" style="24" customWidth="1"/>
    <col min="16" max="16" width="7.85546875" style="34" customWidth="1"/>
    <col min="17" max="17" width="7.7109375" style="24" customWidth="1"/>
    <col min="18" max="18" width="6.42578125" style="34" customWidth="1"/>
    <col min="19" max="19" width="13.42578125" style="34" customWidth="1"/>
    <col min="20" max="22" width="9.140625" style="34" customWidth="1"/>
    <col min="23" max="16384" width="9.140625" style="34"/>
  </cols>
  <sheetData>
    <row r="1" spans="1:18" ht="19.5" customHeight="1">
      <c r="B1" s="26" t="s">
        <v>100</v>
      </c>
      <c r="C1" s="13"/>
    </row>
    <row r="2" spans="1:18" ht="6.6" customHeight="1">
      <c r="A2" s="9"/>
      <c r="B2" s="58"/>
      <c r="C2" s="58"/>
      <c r="D2" s="58"/>
      <c r="E2" s="58"/>
      <c r="F2" s="58"/>
      <c r="G2" s="58"/>
      <c r="H2" s="58"/>
      <c r="I2" s="58"/>
      <c r="J2" s="59"/>
      <c r="K2" s="58"/>
      <c r="L2" s="9"/>
      <c r="M2" s="47"/>
      <c r="N2" s="9"/>
      <c r="O2" s="47"/>
      <c r="P2" s="9"/>
      <c r="Q2" s="47"/>
      <c r="R2" s="9"/>
    </row>
    <row r="3" spans="1:18" s="2" customFormat="1" ht="57.75" customHeight="1">
      <c r="A3" s="260" t="s">
        <v>0</v>
      </c>
      <c r="B3" s="234" t="s">
        <v>46</v>
      </c>
      <c r="C3" s="232" t="s">
        <v>97</v>
      </c>
      <c r="D3" s="261"/>
      <c r="E3" s="261"/>
      <c r="F3" s="261"/>
      <c r="G3" s="261"/>
      <c r="H3" s="261"/>
      <c r="I3" s="186" t="s">
        <v>88</v>
      </c>
      <c r="J3" s="263" t="s">
        <v>92</v>
      </c>
      <c r="K3" s="67"/>
    </row>
    <row r="4" spans="1:18" s="2" customFormat="1" ht="6" customHeight="1">
      <c r="A4" s="260"/>
      <c r="B4" s="234"/>
      <c r="C4" s="228"/>
      <c r="D4" s="240"/>
      <c r="E4" s="240"/>
      <c r="F4" s="240"/>
      <c r="G4" s="240"/>
      <c r="H4" s="240"/>
      <c r="I4" s="186"/>
      <c r="J4" s="264"/>
      <c r="K4" s="67"/>
    </row>
    <row r="5" spans="1:18" s="2" customFormat="1" ht="18.75" customHeight="1">
      <c r="A5" s="260"/>
      <c r="B5" s="234"/>
      <c r="C5" s="230"/>
      <c r="D5" s="262"/>
      <c r="E5" s="262"/>
      <c r="F5" s="262"/>
      <c r="G5" s="262"/>
      <c r="H5" s="262"/>
      <c r="I5" s="186"/>
      <c r="J5" s="264"/>
      <c r="K5" s="67"/>
    </row>
    <row r="6" spans="1:18" s="2" customFormat="1" ht="89.25" customHeight="1">
      <c r="A6" s="260"/>
      <c r="B6" s="234"/>
      <c r="C6" s="186" t="s">
        <v>21</v>
      </c>
      <c r="D6" s="187"/>
      <c r="E6" s="186" t="s">
        <v>67</v>
      </c>
      <c r="F6" s="187"/>
      <c r="G6" s="186" t="s">
        <v>68</v>
      </c>
      <c r="H6" s="193"/>
      <c r="I6" s="186"/>
      <c r="J6" s="265"/>
      <c r="K6" s="67"/>
    </row>
    <row r="7" spans="1:18" s="2" customFormat="1" ht="27" customHeight="1">
      <c r="A7" s="260"/>
      <c r="B7" s="234"/>
      <c r="C7" s="68" t="s">
        <v>2</v>
      </c>
      <c r="D7" s="54" t="s">
        <v>3</v>
      </c>
      <c r="E7" s="68" t="s">
        <v>2</v>
      </c>
      <c r="F7" s="54" t="s">
        <v>3</v>
      </c>
      <c r="G7" s="68" t="s">
        <v>2</v>
      </c>
      <c r="H7" s="53" t="s">
        <v>3</v>
      </c>
      <c r="I7" s="69" t="s">
        <v>14</v>
      </c>
      <c r="J7" s="70" t="s">
        <v>14</v>
      </c>
      <c r="K7" s="67"/>
    </row>
    <row r="8" spans="1:18" ht="12" customHeight="1">
      <c r="A8" s="30"/>
      <c r="B8" s="50">
        <v>1</v>
      </c>
      <c r="C8" s="51" t="s">
        <v>95</v>
      </c>
      <c r="D8" s="51" t="s">
        <v>96</v>
      </c>
      <c r="E8" s="51">
        <v>4</v>
      </c>
      <c r="F8" s="51">
        <v>5</v>
      </c>
      <c r="G8" s="51">
        <v>6</v>
      </c>
      <c r="H8" s="52">
        <v>7</v>
      </c>
      <c r="I8" s="71">
        <v>8</v>
      </c>
      <c r="J8" s="72">
        <v>9</v>
      </c>
      <c r="K8" s="73"/>
      <c r="M8" s="34"/>
      <c r="O8" s="34"/>
      <c r="Q8" s="34"/>
    </row>
    <row r="9" spans="1:18" s="24" customFormat="1" ht="30" customHeight="1">
      <c r="A9" s="126">
        <v>1</v>
      </c>
      <c r="B9" s="76" t="s">
        <v>144</v>
      </c>
      <c r="C9" s="100">
        <v>84</v>
      </c>
      <c r="D9" s="100">
        <v>284</v>
      </c>
      <c r="E9" s="100">
        <v>9</v>
      </c>
      <c r="F9" s="100">
        <v>33</v>
      </c>
      <c r="G9" s="100">
        <v>75</v>
      </c>
      <c r="H9" s="101">
        <v>251</v>
      </c>
      <c r="I9" s="128">
        <v>100035</v>
      </c>
      <c r="J9" s="173">
        <v>0</v>
      </c>
      <c r="K9" s="73"/>
      <c r="L9" s="129">
        <f>SUM(E9+G9)</f>
        <v>84</v>
      </c>
      <c r="M9" s="129">
        <f>SUM(F9+H9)</f>
        <v>284</v>
      </c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ageMargins left="0.78740157480314965" right="0.39370078740157483" top="0.39370078740157483" bottom="0.39370078740157483" header="0.19685039370078741" footer="0.19685039370078741"/>
  <pageSetup paperSize="9" scale="66" orientation="landscape" r:id="rId1"/>
  <headerFooter alignWithMargins="0">
    <oddHeader>&amp;A&amp;RСтраница &amp;P</oddHeader>
  </headerFooter>
  <colBreaks count="1" manualBreakCount="1">
    <brk id="10" max="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11"/>
  <sheetViews>
    <sheetView tabSelected="1" zoomScaleNormal="100" zoomScaleSheetLayoutView="100" workbookViewId="0">
      <pane xSplit="2" ySplit="7" topLeftCell="K8" activePane="bottomRight" state="frozen"/>
      <selection activeCell="K26" sqref="K26"/>
      <selection pane="topRight" activeCell="K26" sqref="K26"/>
      <selection pane="bottomLeft" activeCell="K26" sqref="K26"/>
      <selection pane="bottomRight" activeCell="AC9" sqref="AC9"/>
    </sheetView>
  </sheetViews>
  <sheetFormatPr defaultRowHeight="12.75"/>
  <cols>
    <col min="1" max="1" width="3.7109375" customWidth="1"/>
    <col min="2" max="2" width="35.5703125" customWidth="1"/>
    <col min="3" max="3" width="9.28515625" bestFit="1" customWidth="1"/>
    <col min="4" max="4" width="8.7109375" customWidth="1"/>
    <col min="5" max="5" width="7.42578125" customWidth="1"/>
    <col min="6" max="6" width="9" style="34" customWidth="1"/>
    <col min="7" max="7" width="10.140625" customWidth="1"/>
    <col min="8" max="8" width="12.28515625" style="34" customWidth="1"/>
    <col min="9" max="9" width="11.85546875" customWidth="1"/>
    <col min="10" max="10" width="13.42578125" customWidth="1"/>
    <col min="11" max="11" width="8.42578125" style="24" bestFit="1" customWidth="1"/>
    <col min="12" max="12" width="10.140625" customWidth="1"/>
    <col min="13" max="13" width="9.7109375" customWidth="1"/>
    <col min="14" max="14" width="8.5703125" customWidth="1"/>
    <col min="15" max="15" width="9.140625" customWidth="1"/>
    <col min="16" max="16" width="9.85546875" bestFit="1" customWidth="1"/>
    <col min="17" max="18" width="9.28515625" bestFit="1" customWidth="1"/>
    <col min="19" max="19" width="8.28515625" customWidth="1"/>
    <col min="20" max="22" width="9.28515625" customWidth="1"/>
    <col min="23" max="23" width="7.42578125" customWidth="1"/>
    <col min="24" max="24" width="8.28515625" customWidth="1"/>
    <col min="25" max="25" width="6.7109375" customWidth="1"/>
    <col min="26" max="26" width="8.85546875" customWidth="1"/>
    <col min="27" max="27" width="10.28515625" bestFit="1" customWidth="1"/>
    <col min="28" max="31" width="9.140625" customWidth="1"/>
    <col min="37" max="37" width="55.140625" customWidth="1"/>
  </cols>
  <sheetData>
    <row r="1" spans="1:30" ht="18.75">
      <c r="C1" s="14" t="s">
        <v>98</v>
      </c>
    </row>
    <row r="2" spans="1:30" ht="18.75" hidden="1">
      <c r="C2" s="14"/>
    </row>
    <row r="3" spans="1:30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4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30" s="2" customFormat="1" ht="33" customHeight="1">
      <c r="A4" s="234" t="s">
        <v>0</v>
      </c>
      <c r="B4" s="234" t="s">
        <v>46</v>
      </c>
      <c r="C4" s="189" t="s">
        <v>49</v>
      </c>
      <c r="D4" s="186" t="s">
        <v>23</v>
      </c>
      <c r="E4" s="193"/>
      <c r="F4" s="193"/>
      <c r="G4" s="193"/>
      <c r="H4" s="193"/>
      <c r="I4" s="193"/>
      <c r="J4" s="187"/>
      <c r="K4" s="219" t="s">
        <v>142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1:30" s="2" customFormat="1" ht="120" customHeight="1">
      <c r="A5" s="234"/>
      <c r="B5" s="234"/>
      <c r="C5" s="267"/>
      <c r="D5" s="189" t="s">
        <v>21</v>
      </c>
      <c r="E5" s="186" t="s">
        <v>24</v>
      </c>
      <c r="F5" s="193"/>
      <c r="G5" s="187"/>
      <c r="H5" s="268" t="s">
        <v>9</v>
      </c>
      <c r="I5" s="269"/>
      <c r="J5" s="189" t="s">
        <v>10</v>
      </c>
      <c r="K5" s="232" t="s">
        <v>21</v>
      </c>
      <c r="L5" s="233"/>
      <c r="M5" s="232" t="s">
        <v>6</v>
      </c>
      <c r="N5" s="233"/>
      <c r="O5" s="232" t="s">
        <v>8</v>
      </c>
      <c r="P5" s="233"/>
      <c r="Q5" s="232" t="s">
        <v>11</v>
      </c>
      <c r="R5" s="233"/>
      <c r="S5" s="232" t="s">
        <v>50</v>
      </c>
      <c r="T5" s="233"/>
      <c r="U5" s="232" t="s">
        <v>86</v>
      </c>
      <c r="V5" s="233"/>
      <c r="W5" s="232" t="s">
        <v>7</v>
      </c>
      <c r="X5" s="233"/>
      <c r="Y5" s="266" t="s">
        <v>85</v>
      </c>
      <c r="Z5" s="247"/>
    </row>
    <row r="6" spans="1:30" s="2" customFormat="1" ht="81" customHeight="1">
      <c r="A6" s="234"/>
      <c r="B6" s="234"/>
      <c r="C6" s="190"/>
      <c r="D6" s="190"/>
      <c r="E6" s="17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190"/>
      <c r="K6" s="230"/>
      <c r="L6" s="231"/>
      <c r="M6" s="230"/>
      <c r="N6" s="231"/>
      <c r="O6" s="230"/>
      <c r="P6" s="231"/>
      <c r="Q6" s="230"/>
      <c r="R6" s="231"/>
      <c r="S6" s="230"/>
      <c r="T6" s="231"/>
      <c r="U6" s="230"/>
      <c r="V6" s="231"/>
      <c r="W6" s="230"/>
      <c r="X6" s="231"/>
      <c r="Y6" s="248"/>
      <c r="Z6" s="250"/>
      <c r="AA6" s="2" t="s">
        <v>91</v>
      </c>
      <c r="AC6" s="80" t="s">
        <v>117</v>
      </c>
    </row>
    <row r="7" spans="1:30" s="2" customFormat="1" ht="27.75" customHeight="1">
      <c r="A7" s="234"/>
      <c r="B7" s="234"/>
      <c r="C7" s="130" t="s">
        <v>1</v>
      </c>
      <c r="D7" s="130" t="s">
        <v>51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68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27.75" customHeight="1">
      <c r="A8" s="133"/>
      <c r="B8" s="169">
        <v>1</v>
      </c>
      <c r="C8" s="166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70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24" customFormat="1" ht="30" customHeight="1">
      <c r="A9" s="126">
        <v>1</v>
      </c>
      <c r="B9" s="76" t="s">
        <v>144</v>
      </c>
      <c r="C9" s="112">
        <v>6</v>
      </c>
      <c r="D9" s="112">
        <v>254</v>
      </c>
      <c r="E9" s="112">
        <v>48</v>
      </c>
      <c r="F9" s="112">
        <v>0</v>
      </c>
      <c r="G9" s="112">
        <v>0</v>
      </c>
      <c r="H9" s="112">
        <v>0</v>
      </c>
      <c r="I9" s="112">
        <v>0</v>
      </c>
      <c r="J9" s="112">
        <v>1</v>
      </c>
      <c r="K9" s="112">
        <v>254</v>
      </c>
      <c r="L9" s="112">
        <v>47900</v>
      </c>
      <c r="M9" s="112">
        <v>73</v>
      </c>
      <c r="N9" s="112">
        <v>266</v>
      </c>
      <c r="O9" s="112">
        <v>253</v>
      </c>
      <c r="P9" s="112">
        <v>21041</v>
      </c>
      <c r="Q9" s="112">
        <v>251</v>
      </c>
      <c r="R9" s="112">
        <v>14395</v>
      </c>
      <c r="S9" s="112">
        <v>252</v>
      </c>
      <c r="T9" s="112">
        <v>12198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  <c r="AA9" s="40">
        <f>L9-(N9+P9+R9+T9+V9+X9+Z9)</f>
        <v>0</v>
      </c>
      <c r="AB9" s="40"/>
      <c r="AC9" s="40">
        <f>SUM(N9+P9+R9+T9+V9+X9+Z9)</f>
        <v>47900</v>
      </c>
      <c r="AD9" s="40">
        <f>L9-AC9</f>
        <v>0</v>
      </c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30">
      <c r="L11" s="28"/>
    </row>
  </sheetData>
  <mergeCells count="17">
    <mergeCell ref="A4:A7"/>
    <mergeCell ref="B4:B7"/>
    <mergeCell ref="D4:J4"/>
    <mergeCell ref="C4:C6"/>
    <mergeCell ref="D5:D6"/>
    <mergeCell ref="E5:G5"/>
    <mergeCell ref="J5:J6"/>
    <mergeCell ref="H5:I5"/>
    <mergeCell ref="K4:Z4"/>
    <mergeCell ref="K5:L6"/>
    <mergeCell ref="W5:X6"/>
    <mergeCell ref="Q5:R6"/>
    <mergeCell ref="O5:P6"/>
    <mergeCell ref="S5:T6"/>
    <mergeCell ref="M5:N6"/>
    <mergeCell ref="U5:V6"/>
    <mergeCell ref="Y5:Z6"/>
  </mergeCells>
  <phoneticPr fontId="1" type="noConversion"/>
  <printOptions horizontalCentered="1"/>
  <pageMargins left="0.39370078740157483" right="0" top="0" bottom="0" header="0" footer="0"/>
  <pageSetup paperSize="9" scale="47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R40"/>
  <sheetViews>
    <sheetView zoomScale="90" zoomScaleNormal="90" zoomScaleSheetLayoutView="100" workbookViewId="0">
      <selection activeCell="H21" sqref="H21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4" max="4" width="9.140625" customWidth="1"/>
    <col min="5" max="5" width="7.7109375" customWidth="1"/>
    <col min="6" max="6" width="11.28515625" bestFit="1" customWidth="1"/>
    <col min="7" max="7" width="9.5703125" customWidth="1"/>
    <col min="8" max="8" width="11.42578125" bestFit="1" customWidth="1"/>
    <col min="9" max="9" width="7.28515625" customWidth="1"/>
    <col min="10" max="10" width="11.42578125" bestFit="1" customWidth="1"/>
    <col min="11" max="11" width="7.28515625" customWidth="1"/>
    <col min="12" max="12" width="11.42578125" bestFit="1" customWidth="1"/>
    <col min="13" max="13" width="7.7109375" customWidth="1"/>
    <col min="14" max="14" width="8.85546875" bestFit="1" customWidth="1"/>
    <col min="15" max="15" width="7" bestFit="1" customWidth="1"/>
    <col min="16" max="16" width="9.28515625" bestFit="1" customWidth="1"/>
    <col min="17" max="18" width="5.7109375" customWidth="1"/>
    <col min="19" max="19" width="6.5703125" customWidth="1"/>
    <col min="20" max="22" width="9.140625" customWidth="1"/>
    <col min="23" max="23" width="11" customWidth="1"/>
    <col min="24" max="24" width="14.85546875" customWidth="1"/>
    <col min="25" max="25" width="15.285156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  <col min="41" max="41" width="9.28515625" bestFit="1" customWidth="1"/>
    <col min="43" max="43" width="11.42578125" bestFit="1" customWidth="1"/>
    <col min="44" max="44" width="9.28515625" bestFit="1" customWidth="1"/>
  </cols>
  <sheetData>
    <row r="1" spans="1:44" ht="12.75" customHeight="1">
      <c r="A1" s="35"/>
      <c r="B1" s="35"/>
      <c r="C1" s="14" t="s">
        <v>99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172"/>
    </row>
    <row r="2" spans="1:44" ht="12.7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35"/>
      <c r="X2" s="35"/>
      <c r="Y2" s="172"/>
    </row>
    <row r="3" spans="1:44" s="2" customFormat="1" ht="36" customHeight="1">
      <c r="A3" s="234" t="s">
        <v>0</v>
      </c>
      <c r="B3" s="234" t="s">
        <v>46</v>
      </c>
      <c r="C3" s="189" t="s">
        <v>15</v>
      </c>
      <c r="D3" s="189" t="s">
        <v>16</v>
      </c>
      <c r="E3" s="186" t="s">
        <v>135</v>
      </c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89" t="s">
        <v>12</v>
      </c>
      <c r="X3" s="189" t="s">
        <v>13</v>
      </c>
      <c r="Y3" s="270" t="s">
        <v>18</v>
      </c>
    </row>
    <row r="4" spans="1:44" s="2" customFormat="1" ht="51.75" customHeight="1">
      <c r="A4" s="234"/>
      <c r="B4" s="234"/>
      <c r="C4" s="267"/>
      <c r="D4" s="267"/>
      <c r="E4" s="232" t="s">
        <v>21</v>
      </c>
      <c r="F4" s="233"/>
      <c r="G4" s="232" t="s">
        <v>80</v>
      </c>
      <c r="H4" s="233"/>
      <c r="I4" s="273" t="s">
        <v>6</v>
      </c>
      <c r="J4" s="247"/>
      <c r="K4" s="232" t="s">
        <v>8</v>
      </c>
      <c r="L4" s="233"/>
      <c r="M4" s="232" t="s">
        <v>11</v>
      </c>
      <c r="N4" s="233"/>
      <c r="O4" s="232" t="s">
        <v>57</v>
      </c>
      <c r="P4" s="233"/>
      <c r="Q4" s="232" t="s">
        <v>86</v>
      </c>
      <c r="R4" s="233"/>
      <c r="S4" s="232" t="s">
        <v>17</v>
      </c>
      <c r="T4" s="233"/>
      <c r="U4" s="232" t="s">
        <v>85</v>
      </c>
      <c r="V4" s="233"/>
      <c r="W4" s="267"/>
      <c r="X4" s="267"/>
      <c r="Y4" s="271"/>
    </row>
    <row r="5" spans="1:44" s="2" customFormat="1" ht="39" customHeight="1">
      <c r="A5" s="234"/>
      <c r="B5" s="234"/>
      <c r="C5" s="267"/>
      <c r="D5" s="267"/>
      <c r="E5" s="228"/>
      <c r="F5" s="229"/>
      <c r="G5" s="228"/>
      <c r="H5" s="229"/>
      <c r="I5" s="274"/>
      <c r="J5" s="275"/>
      <c r="K5" s="228"/>
      <c r="L5" s="229"/>
      <c r="M5" s="228"/>
      <c r="N5" s="229"/>
      <c r="O5" s="228"/>
      <c r="P5" s="229"/>
      <c r="Q5" s="228"/>
      <c r="R5" s="229"/>
      <c r="S5" s="228"/>
      <c r="T5" s="229"/>
      <c r="U5" s="228"/>
      <c r="V5" s="229"/>
      <c r="W5" s="267"/>
      <c r="X5" s="267"/>
      <c r="Y5" s="271"/>
    </row>
    <row r="6" spans="1:44" s="2" customFormat="1" ht="45.6" customHeight="1">
      <c r="A6" s="234"/>
      <c r="B6" s="234"/>
      <c r="C6" s="190"/>
      <c r="D6" s="190"/>
      <c r="E6" s="230"/>
      <c r="F6" s="231"/>
      <c r="G6" s="230"/>
      <c r="H6" s="231"/>
      <c r="I6" s="248"/>
      <c r="J6" s="250"/>
      <c r="K6" s="230"/>
      <c r="L6" s="231"/>
      <c r="M6" s="230"/>
      <c r="N6" s="231"/>
      <c r="O6" s="230"/>
      <c r="P6" s="231"/>
      <c r="Q6" s="230"/>
      <c r="R6" s="231"/>
      <c r="S6" s="230"/>
      <c r="T6" s="231"/>
      <c r="U6" s="230"/>
      <c r="V6" s="231"/>
      <c r="W6" s="190"/>
      <c r="X6" s="190"/>
      <c r="Y6" s="272"/>
      <c r="AL6" s="2" t="s">
        <v>28</v>
      </c>
      <c r="AO6" s="2" t="s">
        <v>91</v>
      </c>
      <c r="AQ6" s="80" t="s">
        <v>117</v>
      </c>
    </row>
    <row r="7" spans="1:44" s="2" customFormat="1">
      <c r="A7" s="234"/>
      <c r="B7" s="234"/>
      <c r="C7" s="142" t="s">
        <v>1</v>
      </c>
      <c r="D7" s="142" t="s">
        <v>2</v>
      </c>
      <c r="E7" s="142" t="s">
        <v>2</v>
      </c>
      <c r="F7" s="142" t="s">
        <v>3</v>
      </c>
      <c r="G7" s="142" t="s">
        <v>2</v>
      </c>
      <c r="H7" s="142" t="s">
        <v>3</v>
      </c>
      <c r="I7" s="142" t="s">
        <v>2</v>
      </c>
      <c r="J7" s="142" t="s">
        <v>3</v>
      </c>
      <c r="K7" s="142" t="s">
        <v>2</v>
      </c>
      <c r="L7" s="142" t="s">
        <v>3</v>
      </c>
      <c r="M7" s="142" t="s">
        <v>2</v>
      </c>
      <c r="N7" s="142" t="s">
        <v>3</v>
      </c>
      <c r="O7" s="142" t="s">
        <v>2</v>
      </c>
      <c r="P7" s="142" t="s">
        <v>3</v>
      </c>
      <c r="Q7" s="142" t="s">
        <v>2</v>
      </c>
      <c r="R7" s="142" t="s">
        <v>3</v>
      </c>
      <c r="S7" s="142" t="s">
        <v>2</v>
      </c>
      <c r="T7" s="142" t="s">
        <v>3</v>
      </c>
      <c r="U7" s="142" t="s">
        <v>2</v>
      </c>
      <c r="V7" s="142" t="s">
        <v>3</v>
      </c>
      <c r="W7" s="142" t="s">
        <v>14</v>
      </c>
      <c r="X7" s="142" t="s">
        <v>14</v>
      </c>
      <c r="Y7" s="162" t="s">
        <v>31</v>
      </c>
      <c r="AL7" s="2" t="s">
        <v>19</v>
      </c>
    </row>
    <row r="8" spans="1:44" s="2" customFormat="1" hidden="1">
      <c r="A8" s="141"/>
      <c r="B8" s="143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62"/>
    </row>
    <row r="9" spans="1:44" s="2" customFormat="1" hidden="1">
      <c r="A9" s="141"/>
      <c r="B9" s="143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62"/>
    </row>
    <row r="10" spans="1:44" s="2" customFormat="1" hidden="1">
      <c r="A10" s="141"/>
      <c r="B10" s="143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62"/>
    </row>
    <row r="11" spans="1:44" s="2" customFormat="1" hidden="1">
      <c r="A11" s="141"/>
      <c r="B11" s="143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62"/>
    </row>
    <row r="12" spans="1:44" s="29" customFormat="1" ht="15.75">
      <c r="A12" s="30"/>
      <c r="B12" s="84"/>
      <c r="C12" s="96"/>
      <c r="D12" s="97"/>
      <c r="E12" s="97"/>
      <c r="F12" s="98"/>
      <c r="G12" s="98"/>
      <c r="H12" s="98"/>
      <c r="I12" s="97"/>
      <c r="J12" s="98"/>
      <c r="K12" s="97"/>
      <c r="L12" s="98"/>
      <c r="M12" s="98"/>
      <c r="N12" s="98"/>
      <c r="O12" s="97"/>
      <c r="P12" s="98"/>
      <c r="Q12" s="98"/>
      <c r="R12" s="98"/>
      <c r="S12" s="97"/>
      <c r="T12" s="98"/>
      <c r="U12" s="97"/>
      <c r="V12" s="98"/>
      <c r="W12" s="83"/>
      <c r="X12" s="99"/>
      <c r="Y12" s="81"/>
      <c r="Z12" s="82">
        <v>1465739.97</v>
      </c>
      <c r="AA12" s="86"/>
      <c r="AB12" s="87"/>
      <c r="AC12" s="88"/>
      <c r="AD12" s="89"/>
      <c r="AE12" s="89"/>
      <c r="AF12" s="90"/>
      <c r="AG12" s="90"/>
      <c r="AH12" s="90"/>
      <c r="AI12" s="90"/>
      <c r="AJ12" s="85"/>
      <c r="AK12" s="85"/>
      <c r="AL12" s="91"/>
      <c r="AM12" s="85"/>
      <c r="AN12" s="85"/>
      <c r="AO12" s="41">
        <f>SUM(J12+L12+N12+P12+R12+T12+V12)</f>
        <v>0</v>
      </c>
      <c r="AP12" s="85"/>
      <c r="AQ12" s="91">
        <f>SUM(J12+L12+N12+P12+R12+T12+V12)</f>
        <v>0</v>
      </c>
      <c r="AR12" s="91">
        <f>F12-AQ12</f>
        <v>0</v>
      </c>
    </row>
    <row r="13" spans="1:44" s="29" customFormat="1" ht="27" hidden="1" customHeight="1">
      <c r="A13" s="30"/>
      <c r="B13" s="92"/>
      <c r="C13" s="93"/>
      <c r="D13" s="86"/>
      <c r="E13" s="86"/>
      <c r="F13" s="94"/>
      <c r="G13" s="94"/>
      <c r="H13" s="94"/>
      <c r="I13" s="86"/>
      <c r="J13" s="94"/>
      <c r="K13" s="86"/>
      <c r="L13" s="94"/>
      <c r="M13" s="94"/>
      <c r="N13" s="94"/>
      <c r="O13" s="86"/>
      <c r="P13" s="94"/>
      <c r="Q13" s="94"/>
      <c r="R13" s="94"/>
      <c r="S13" s="94"/>
      <c r="T13" s="94"/>
      <c r="U13" s="94"/>
      <c r="V13" s="94"/>
      <c r="W13" s="88"/>
      <c r="X13" s="89"/>
      <c r="Y13" s="89"/>
      <c r="Z13" s="89"/>
      <c r="AA13" s="86"/>
      <c r="AB13" s="87"/>
      <c r="AC13" s="88"/>
      <c r="AD13" s="89"/>
      <c r="AE13" s="95"/>
      <c r="AF13" s="90"/>
      <c r="AG13" s="90"/>
      <c r="AH13" s="90"/>
      <c r="AI13" s="90"/>
      <c r="AJ13" s="85"/>
      <c r="AK13" s="85"/>
      <c r="AL13" s="91"/>
      <c r="AM13" s="85"/>
      <c r="AN13" s="85"/>
      <c r="AO13" s="41">
        <f t="shared" ref="AO13:AO14" si="0">SUM(J13+L13+N13+P13+R13+T13+V13)</f>
        <v>0</v>
      </c>
      <c r="AP13" s="85"/>
      <c r="AQ13" s="91">
        <f t="shared" ref="AQ13:AQ14" si="1">SUM(J13+L13+N13+P13+R13+T13+V13)</f>
        <v>0</v>
      </c>
      <c r="AR13" s="91">
        <f t="shared" ref="AR13:AR14" si="2">F13-AQ13</f>
        <v>0</v>
      </c>
    </row>
    <row r="14" spans="1:44" s="29" customFormat="1" ht="15.75" hidden="1" customHeight="1">
      <c r="A14" s="30"/>
      <c r="B14" s="92"/>
      <c r="C14" s="93"/>
      <c r="D14" s="86"/>
      <c r="E14" s="86"/>
      <c r="F14" s="94"/>
      <c r="G14" s="94"/>
      <c r="H14" s="94"/>
      <c r="I14" s="86"/>
      <c r="J14" s="94"/>
      <c r="K14" s="86"/>
      <c r="L14" s="94"/>
      <c r="M14" s="94"/>
      <c r="N14" s="94"/>
      <c r="O14" s="86"/>
      <c r="P14" s="94"/>
      <c r="Q14" s="94"/>
      <c r="R14" s="94"/>
      <c r="S14" s="94"/>
      <c r="T14" s="94"/>
      <c r="U14" s="94"/>
      <c r="V14" s="94"/>
      <c r="W14" s="88"/>
      <c r="X14" s="89"/>
      <c r="Y14" s="89"/>
      <c r="Z14" s="89"/>
      <c r="AA14" s="86"/>
      <c r="AB14" s="87"/>
      <c r="AC14" s="88"/>
      <c r="AD14" s="89"/>
      <c r="AE14" s="95"/>
      <c r="AF14" s="90"/>
      <c r="AG14" s="90"/>
      <c r="AH14" s="90"/>
      <c r="AI14" s="90"/>
      <c r="AJ14" s="85"/>
      <c r="AK14" s="85"/>
      <c r="AL14" s="91"/>
      <c r="AM14" s="85"/>
      <c r="AN14" s="85"/>
      <c r="AO14" s="41">
        <f t="shared" si="0"/>
        <v>0</v>
      </c>
      <c r="AP14" s="85"/>
      <c r="AQ14" s="91">
        <f t="shared" si="1"/>
        <v>0</v>
      </c>
      <c r="AR14" s="91">
        <f t="shared" si="2"/>
        <v>0</v>
      </c>
    </row>
    <row r="15" spans="1:44">
      <c r="F15" s="36"/>
    </row>
    <row r="37" spans="4:13">
      <c r="M37" t="s">
        <v>94</v>
      </c>
    </row>
    <row r="40" spans="4:13">
      <c r="D40" s="7"/>
    </row>
  </sheetData>
  <mergeCells count="17">
    <mergeCell ref="O4:P6"/>
    <mergeCell ref="Y3:Y6"/>
    <mergeCell ref="W3:W6"/>
    <mergeCell ref="X3:X6"/>
    <mergeCell ref="K4:L6"/>
    <mergeCell ref="E3:V3"/>
    <mergeCell ref="S4:T6"/>
    <mergeCell ref="M4:N6"/>
    <mergeCell ref="G4:H6"/>
    <mergeCell ref="Q4:R6"/>
    <mergeCell ref="U4:V6"/>
    <mergeCell ref="I4:J6"/>
    <mergeCell ref="A3:A7"/>
    <mergeCell ref="B3:B7"/>
    <mergeCell ref="D3:D6"/>
    <mergeCell ref="C3:C6"/>
    <mergeCell ref="E4:F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8"/>
  <sheetViews>
    <sheetView zoomScale="90" zoomScaleNormal="9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D5" sqref="D5:D6"/>
    </sheetView>
  </sheetViews>
  <sheetFormatPr defaultRowHeight="15.75"/>
  <cols>
    <col min="1" max="1" width="3.7109375" style="38" customWidth="1"/>
    <col min="2" max="2" width="31.140625" style="38" bestFit="1" customWidth="1"/>
    <col min="3" max="4" width="9.28515625" style="38" customWidth="1"/>
    <col min="5" max="5" width="9.42578125" style="38" customWidth="1"/>
    <col min="6" max="6" width="9.7109375" style="38" customWidth="1"/>
    <col min="7" max="7" width="5.28515625" style="38" customWidth="1"/>
    <col min="8" max="10" width="9.28515625" style="38" customWidth="1"/>
    <col min="11" max="11" width="7.7109375" style="38" customWidth="1"/>
    <col min="12" max="14" width="9.28515625" style="38" customWidth="1"/>
    <col min="15" max="15" width="6" style="38" customWidth="1"/>
    <col min="16" max="18" width="9.7109375" style="38" customWidth="1"/>
    <col min="19" max="19" width="5.28515625" style="38" customWidth="1"/>
    <col min="20" max="20" width="7.7109375" style="38" customWidth="1"/>
    <col min="21" max="21" width="5.28515625" style="38" customWidth="1"/>
    <col min="22" max="22" width="11.5703125" style="38" customWidth="1"/>
    <col min="23" max="23" width="11.28515625" style="42" bestFit="1" customWidth="1"/>
    <col min="24" max="24" width="8.140625" style="38" customWidth="1"/>
    <col min="25" max="25" width="9.140625" style="38" customWidth="1"/>
    <col min="26" max="26" width="7.140625" style="38" customWidth="1"/>
    <col min="27" max="27" width="7.7109375" style="38" customWidth="1"/>
    <col min="28" max="35" width="7.140625" style="38" customWidth="1"/>
    <col min="36" max="36" width="7.7109375" style="38" customWidth="1"/>
    <col min="37" max="39" width="9.140625" style="38" hidden="1" customWidth="1"/>
    <col min="40" max="40" width="10.5703125" style="38" hidden="1" customWidth="1"/>
    <col min="41" max="41" width="5.140625" style="38" hidden="1" customWidth="1"/>
    <col min="42" max="45" width="6.5703125" style="38" hidden="1" customWidth="1"/>
    <col min="46" max="50" width="9.140625" style="38" hidden="1" customWidth="1"/>
    <col min="51" max="16384" width="9.140625" style="38"/>
  </cols>
  <sheetData>
    <row r="1" spans="1:26" ht="18.75">
      <c r="B1" s="276" t="s">
        <v>89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O1" s="39"/>
    </row>
    <row r="2" spans="1:26" hidden="1">
      <c r="C2" s="39"/>
      <c r="E2" s="39"/>
      <c r="F2" s="39"/>
      <c r="O2" s="39"/>
    </row>
    <row r="3" spans="1:26">
      <c r="C3" s="39"/>
      <c r="E3" s="39"/>
      <c r="F3" s="39"/>
      <c r="H3" s="43"/>
      <c r="I3" s="43"/>
      <c r="J3" s="43"/>
      <c r="L3" s="39"/>
      <c r="M3" s="39"/>
      <c r="N3" s="39"/>
      <c r="O3" s="39"/>
    </row>
    <row r="4" spans="1:26" ht="28.5" customHeight="1">
      <c r="A4" s="234" t="s">
        <v>0</v>
      </c>
      <c r="B4" s="191" t="s">
        <v>46</v>
      </c>
      <c r="C4" s="236" t="s">
        <v>49</v>
      </c>
      <c r="D4" s="186" t="s">
        <v>81</v>
      </c>
      <c r="E4" s="193"/>
      <c r="F4" s="193"/>
      <c r="G4" s="219" t="s">
        <v>28</v>
      </c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</row>
    <row r="5" spans="1:26" ht="39" customHeight="1">
      <c r="A5" s="234"/>
      <c r="B5" s="223"/>
      <c r="C5" s="237"/>
      <c r="D5" s="215" t="s">
        <v>21</v>
      </c>
      <c r="E5" s="279" t="s">
        <v>55</v>
      </c>
      <c r="F5" s="280" t="s">
        <v>56</v>
      </c>
      <c r="G5" s="228" t="s">
        <v>21</v>
      </c>
      <c r="H5" s="229"/>
      <c r="I5" s="232" t="s">
        <v>6</v>
      </c>
      <c r="J5" s="233"/>
      <c r="K5" s="228" t="s">
        <v>8</v>
      </c>
      <c r="L5" s="229"/>
      <c r="M5" s="232" t="s">
        <v>11</v>
      </c>
      <c r="N5" s="233"/>
      <c r="O5" s="228" t="s">
        <v>50</v>
      </c>
      <c r="P5" s="229"/>
      <c r="Q5" s="232" t="s">
        <v>86</v>
      </c>
      <c r="R5" s="233"/>
      <c r="S5" s="228" t="s">
        <v>7</v>
      </c>
      <c r="T5" s="229"/>
      <c r="U5" s="266" t="s">
        <v>87</v>
      </c>
      <c r="V5" s="247"/>
    </row>
    <row r="6" spans="1:26" ht="52.5" customHeight="1">
      <c r="A6" s="234"/>
      <c r="B6" s="223"/>
      <c r="C6" s="238"/>
      <c r="D6" s="216"/>
      <c r="E6" s="279"/>
      <c r="F6" s="281"/>
      <c r="G6" s="230"/>
      <c r="H6" s="231"/>
      <c r="I6" s="230"/>
      <c r="J6" s="231"/>
      <c r="K6" s="230"/>
      <c r="L6" s="231"/>
      <c r="M6" s="230"/>
      <c r="N6" s="231"/>
      <c r="O6" s="230"/>
      <c r="P6" s="231"/>
      <c r="Q6" s="230"/>
      <c r="R6" s="231"/>
      <c r="S6" s="230"/>
      <c r="T6" s="231"/>
      <c r="U6" s="248"/>
      <c r="V6" s="250"/>
      <c r="W6" s="42" t="s">
        <v>91</v>
      </c>
    </row>
    <row r="7" spans="1:26">
      <c r="A7" s="278"/>
      <c r="B7" s="223"/>
      <c r="C7" s="171" t="s">
        <v>1</v>
      </c>
      <c r="D7" s="144" t="s">
        <v>2</v>
      </c>
      <c r="E7" s="144" t="s">
        <v>2</v>
      </c>
      <c r="F7" s="144" t="s">
        <v>2</v>
      </c>
      <c r="G7" s="144" t="s">
        <v>2</v>
      </c>
      <c r="H7" s="144" t="s">
        <v>3</v>
      </c>
      <c r="I7" s="144" t="s">
        <v>2</v>
      </c>
      <c r="J7" s="144" t="s">
        <v>3</v>
      </c>
      <c r="K7" s="144" t="s">
        <v>2</v>
      </c>
      <c r="L7" s="144" t="s">
        <v>3</v>
      </c>
      <c r="M7" s="144" t="s">
        <v>2</v>
      </c>
      <c r="N7" s="144" t="s">
        <v>3</v>
      </c>
      <c r="O7" s="144" t="s">
        <v>2</v>
      </c>
      <c r="P7" s="144" t="s">
        <v>3</v>
      </c>
      <c r="Q7" s="144" t="s">
        <v>2</v>
      </c>
      <c r="R7" s="144" t="s">
        <v>3</v>
      </c>
      <c r="S7" s="144" t="s">
        <v>2</v>
      </c>
      <c r="T7" s="144" t="s">
        <v>3</v>
      </c>
      <c r="U7" s="144" t="s">
        <v>2</v>
      </c>
      <c r="V7" s="144" t="s">
        <v>3</v>
      </c>
    </row>
    <row r="8" spans="1:26" s="44" customFormat="1" ht="18.75">
      <c r="A8" s="119">
        <v>1</v>
      </c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79">
        <f>H8-J8-L8-N8-P8-R8-T8-V8</f>
        <v>0</v>
      </c>
      <c r="Y8" s="79">
        <f>SUM(J8+L8+N8+P8+R8+T8+V8)</f>
        <v>0</v>
      </c>
      <c r="Z8" s="79">
        <f>H8-Y8</f>
        <v>0</v>
      </c>
    </row>
  </sheetData>
  <mergeCells count="17">
    <mergeCell ref="Q5:R6"/>
    <mergeCell ref="U5:V6"/>
    <mergeCell ref="B1:L1"/>
    <mergeCell ref="M5:N6"/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S5:T6"/>
    <mergeCell ref="E5:E6"/>
    <mergeCell ref="F5:F6"/>
    <mergeCell ref="I5:J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N21" sqref="N21"/>
    </sheetView>
  </sheetViews>
  <sheetFormatPr defaultRowHeight="12.75"/>
  <cols>
    <col min="1" max="1" width="4.5703125" customWidth="1"/>
    <col min="2" max="2" width="42.42578125" customWidth="1"/>
    <col min="8" max="8" width="13.140625" bestFit="1" customWidth="1"/>
  </cols>
  <sheetData>
    <row r="1" spans="1:9">
      <c r="A1" s="74"/>
      <c r="B1" s="74"/>
      <c r="C1" s="74" t="s">
        <v>111</v>
      </c>
      <c r="D1" s="74" t="s">
        <v>112</v>
      </c>
      <c r="E1" s="74" t="s">
        <v>113</v>
      </c>
      <c r="F1" s="74" t="s">
        <v>114</v>
      </c>
      <c r="G1" s="74" t="s">
        <v>115</v>
      </c>
      <c r="H1" s="74" t="s">
        <v>116</v>
      </c>
      <c r="I1" s="74" t="s">
        <v>110</v>
      </c>
    </row>
    <row r="2" spans="1:9" ht="15.75">
      <c r="A2" s="75">
        <v>1</v>
      </c>
      <c r="B2" s="76"/>
      <c r="C2" s="74">
        <f>'на дому'!N9</f>
        <v>251425</v>
      </c>
      <c r="D2" s="74">
        <f>соц.реаб.!L9</f>
        <v>0</v>
      </c>
      <c r="E2" s="77">
        <f>SUM(срочное!G10+срочное!I10+срочное!K10+срочное!M10)</f>
        <v>121</v>
      </c>
      <c r="F2" s="77">
        <f>соц.такси!D9</f>
        <v>284</v>
      </c>
      <c r="G2" s="77">
        <f>дневное!L9</f>
        <v>47900</v>
      </c>
      <c r="H2" s="78">
        <f>'соц.реаб. детей'!H8</f>
        <v>0</v>
      </c>
      <c r="I2" s="74">
        <f>SUM(C2:H2)</f>
        <v>299730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Услуги по крыму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  <vt:lpstr>'Услуги по крыму'!Область_печати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ъ</cp:lastModifiedBy>
  <cp:lastPrinted>2022-09-12T12:06:49Z</cp:lastPrinted>
  <dcterms:created xsi:type="dcterms:W3CDTF">2010-04-10T13:22:31Z</dcterms:created>
  <dcterms:modified xsi:type="dcterms:W3CDTF">2022-12-29T07:53:45Z</dcterms:modified>
</cp:coreProperties>
</file>