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ГОРЬ\Desktop\"/>
    </mc:Choice>
  </mc:AlternateContent>
  <bookViews>
    <workbookView xWindow="120" yWindow="45" windowWidth="9555" windowHeight="6480"/>
  </bookViews>
  <sheets>
    <sheet name="фэо 2024" sheetId="1" r:id="rId1"/>
    <sheet name="смета 2024" sheetId="2" r:id="rId2"/>
  </sheets>
  <calcPr calcId="162913" refMode="R1C1"/>
</workbook>
</file>

<file path=xl/calcChain.xml><?xml version="1.0" encoding="utf-8"?>
<calcChain xmlns="http://schemas.openxmlformats.org/spreadsheetml/2006/main">
  <c r="E20" i="2" l="1"/>
  <c r="D20" i="2"/>
  <c r="E7" i="2"/>
  <c r="F21" i="2" l="1"/>
  <c r="E4" i="1"/>
  <c r="E16" i="1" l="1"/>
  <c r="E8" i="1" l="1"/>
  <c r="E3" i="1" s="1"/>
  <c r="E22" i="1" s="1"/>
</calcChain>
</file>

<file path=xl/sharedStrings.xml><?xml version="1.0" encoding="utf-8"?>
<sst xmlns="http://schemas.openxmlformats.org/spreadsheetml/2006/main" count="63" uniqueCount="55">
  <si>
    <t>№ п/п</t>
  </si>
  <si>
    <t>1.</t>
  </si>
  <si>
    <t>Наименование расхода</t>
  </si>
  <si>
    <t>Сумма (руб.)</t>
  </si>
  <si>
    <t>Административные и хозяйственные расходы</t>
  </si>
  <si>
    <t>ИТОГО:</t>
  </si>
  <si>
    <t>Заработная плата:</t>
  </si>
  <si>
    <t>Заработная плата и страховые взносы</t>
  </si>
  <si>
    <t>7.2. Электронный документооборот.
Электронный документооборот (получение платежных документов, отправка отчетности) по договору</t>
  </si>
  <si>
    <t>2.</t>
  </si>
  <si>
    <t>3.</t>
  </si>
  <si>
    <t>4.</t>
  </si>
  <si>
    <t>5.</t>
  </si>
  <si>
    <t>6.</t>
  </si>
  <si>
    <t>7.</t>
  </si>
  <si>
    <t>7.4. Возмещение расходов по использованию личного автотранспорта для поездок по делам товарищества (почта, МИФНС, Мосэнергосбыт, Мособлгаз, Хартия, Администрация Лосино-Петровского городского округа и пр.), Щелковский городской суд, мировые судебные участки судебных приставов: 600,00 рублей в месяц</t>
  </si>
  <si>
    <r>
      <rPr>
        <b/>
        <sz val="12"/>
        <color theme="1"/>
        <rFont val="Times New Roman"/>
        <family val="1"/>
        <charset val="204"/>
      </rPr>
      <t xml:space="preserve">Уборка снега техникой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2700,00-2800,00 руб./час; (18000,00 руб. за 7- часовой рабочий день) 4 - 5 выездов</t>
    </r>
  </si>
  <si>
    <t>Подсобный рабочий (благоустройство 4 объектов СНТ: территория домика правления, площадка для сбора мусора, газовые распределительные пункты № 1, № 2)  – 9 000,00 руб. в месяц</t>
  </si>
  <si>
    <t>Бухгалтер  – 20 000,00 руб.  в месяц</t>
  </si>
  <si>
    <t>Председатель   – 35 000 руб. в месяц</t>
  </si>
  <si>
    <t>8.</t>
  </si>
  <si>
    <t>9.</t>
  </si>
  <si>
    <t>Финансово-экономическое обоснование Приходно-расходной сметы                 СНТ "ТОПОРКИ" на 2024 финансовый год,
(с 01 января 2024 года по 31 декабря 2024 года)</t>
  </si>
  <si>
    <r>
      <rPr>
        <b/>
        <sz val="12"/>
        <color theme="1"/>
        <rFont val="Times New Roman"/>
        <family val="1"/>
        <charset val="204"/>
      </rPr>
      <t>Ремонт  и содержание улиц</t>
    </r>
    <r>
      <rPr>
        <sz val="12"/>
        <color theme="1"/>
        <rFont val="Times New Roman"/>
        <family val="1"/>
        <charset val="204"/>
      </rPr>
      <t xml:space="preserve">
Асфальтная крошка с доставкой 18 000,00 руб. * 4 машины, 
аренда спецтехники 20000,00 руб., 
выравнивание  и подсыпка 2 000,00 руб.;                                                          окашивание обочины дороги 4000,00 руб.</t>
    </r>
  </si>
  <si>
    <t xml:space="preserve">7.3. Канцелярские и хозяйственные товары, почта. 
7.3.1. Приобретение картриджей, бумаги, файлов, папок и необходимых канцелярских товаров: 2 000,00 руб.
7.3.2. Почтовые расходы на уведомления и переписку с контрагентами, членами товарищества и лицами, без участия в товариществе, на простые и заказные почтовые отправления (конверты, марки, услуги почты):  3 000,00 руб.                                 </t>
  </si>
  <si>
    <r>
      <rPr>
        <b/>
        <sz val="12"/>
        <color theme="1"/>
        <rFont val="Times New Roman"/>
        <family val="1"/>
        <charset val="204"/>
      </rPr>
      <t>Услуги связи</t>
    </r>
    <r>
      <rPr>
        <sz val="12"/>
        <color theme="1"/>
        <rFont val="Times New Roman"/>
        <family val="1"/>
        <charset val="204"/>
      </rPr>
      <t xml:space="preserve">
Компенсация расходов на служебные телефонные переговоры:  600,00 руб. *12 мес. = 9 600,00 руб. 
</t>
    </r>
  </si>
  <si>
    <r>
      <rPr>
        <b/>
        <sz val="12"/>
        <color theme="1"/>
        <rFont val="Times New Roman"/>
        <family val="1"/>
        <charset val="204"/>
      </rPr>
      <t>Юридические и консультационные услуги</t>
    </r>
    <r>
      <rPr>
        <sz val="12"/>
        <color theme="1"/>
        <rFont val="Times New Roman"/>
        <family val="1"/>
        <charset val="204"/>
      </rPr>
      <t xml:space="preserve">
9.1. Оформление досудебных претензий (3 участка) (1000,00*3=3000,00)
9.2. Приказное производство на основании договора (3 участка *8000,00=24000,00)
9.3. Исковое производство на основании договора (3 участка * 32000,00=96000,00)
9.4. Уплата  госпошлины (1200-2500*3=5500)                                                                         9.5. Информационные услуги (выписки из ЕГРН) (350*3=1050)                                                            </t>
    </r>
  </si>
  <si>
    <t xml:space="preserve">7.1. Ведение счета в банке.
Ежемесячное обслуживание счета: 2 100,00 руб.*12 мес. = 25200,00 руб. 
Услуги банка по операциям за переводы и оплату расходов: 400,00 руб. * 12 мес. = 4 800,00 руб. </t>
  </si>
  <si>
    <r>
      <rPr>
        <b/>
        <sz val="12"/>
        <color theme="1"/>
        <rFont val="Times New Roman"/>
        <family val="1"/>
        <charset val="204"/>
      </rPr>
      <t>Расходы на оплату электроэнергии уличного освещения и приобретение расходных материалов</t>
    </r>
    <r>
      <rPr>
        <sz val="12"/>
        <color theme="1"/>
        <rFont val="Times New Roman"/>
        <family val="1"/>
        <charset val="204"/>
      </rPr>
      <t xml:space="preserve">
6.1. Уличное освещение  3 000.00 руб.*12 мес. = 36 000,00 руб. 
6.2. Приобретение расходных материалов (лампы, прожекторы, провода и т.д.) и их замена на столбах - 10 000,00 руб.                     6.3. Освещение в домике правления,   освещение шлагбаума  200*12 мес.=2 400,00 руб.                                  </t>
    </r>
  </si>
  <si>
    <t xml:space="preserve">Страховые взносы по единому тарифу на фонд оплаты труда (ФОТ) ежемесячно начисляются в соответствие с законом 30,2%  </t>
  </si>
  <si>
    <r>
      <rPr>
        <b/>
        <sz val="12"/>
        <color theme="1"/>
        <rFont val="Times New Roman"/>
        <family val="1"/>
        <charset val="204"/>
      </rPr>
      <t>Налог на землю общественного пользования</t>
    </r>
    <r>
      <rPr>
        <sz val="12"/>
        <color theme="1"/>
        <rFont val="Times New Roman"/>
        <family val="1"/>
        <charset val="204"/>
      </rPr>
      <t xml:space="preserve">
Земельный участок с кадастровым номером 50:14:0030304:227. 
Площадь  21489 кв. м. 
Кадастровая стоимость на 01.01.2023 - </t>
    </r>
    <r>
      <rPr>
        <b/>
        <sz val="12"/>
        <color theme="1"/>
        <rFont val="Times New Roman"/>
        <family val="1"/>
        <charset val="204"/>
      </rPr>
      <t>20815104,96</t>
    </r>
    <r>
      <rPr>
        <sz val="12"/>
        <color theme="1"/>
        <rFont val="Times New Roman"/>
        <family val="1"/>
        <charset val="204"/>
      </rPr>
      <t xml:space="preserve"> руб. 
Ставка земельного налога  0,3% в отношении земельных участков, приобретенных (предоставленных) для: огородничества, садоводства и дачного строительства.                </t>
    </r>
    <r>
      <rPr>
        <b/>
        <sz val="12"/>
        <color theme="1"/>
        <rFont val="Times New Roman"/>
        <family val="1"/>
        <charset val="204"/>
      </rPr>
      <t>20815104,96</t>
    </r>
    <r>
      <rPr>
        <sz val="12"/>
        <color theme="1"/>
        <rFont val="Times New Roman"/>
        <family val="1"/>
        <charset val="204"/>
      </rPr>
      <t xml:space="preserve">*0,3=62445,00 руб.                                                         15611,5* 4 квартала=62445,00    на 2024 год                                                      </t>
    </r>
  </si>
  <si>
    <t xml:space="preserve">
Приходно-расходная смета СНТ "ТОПОРКИ" на 2023 финансовый год,
(с 01 января 2023 года по 31 декабря 2023 года)
</t>
  </si>
  <si>
    <t>Планируемые доходы на 2023 год</t>
  </si>
  <si>
    <t xml:space="preserve">Планируемое поступление </t>
  </si>
  <si>
    <t>Площадь всех участков СНТ (кв. м) на 31.10.2023</t>
  </si>
  <si>
    <t>Количество собственников</t>
  </si>
  <si>
    <t xml:space="preserve"> Сумма по приходно-расходной смете (руб.)</t>
  </si>
  <si>
    <t>Членский взнос  для членов товарищества и плата  для лиц, без участия в товариществе</t>
  </si>
  <si>
    <t>Итого к распределению:</t>
  </si>
  <si>
    <t xml:space="preserve">Планируемые расходы на 2023 год </t>
  </si>
  <si>
    <t>(без  учета резерва)</t>
  </si>
  <si>
    <t xml:space="preserve">Сумма взноса на собственника 170 (руб., 600 кв. м) </t>
  </si>
  <si>
    <r>
      <t xml:space="preserve">Заработная плата  и СВ по ЕТ на ФОТ </t>
    </r>
    <r>
      <rPr>
        <sz val="12"/>
        <color rgb="FF000000"/>
        <rFont val="Times New Roman"/>
        <family val="1"/>
        <charset val="204"/>
      </rPr>
      <t>(в соответствии  с законодательством РФ - 30,2 %)</t>
    </r>
  </si>
  <si>
    <t>Вывоз твердых коммунальных отходов</t>
  </si>
  <si>
    <t>Налог на землю общественного пользования</t>
  </si>
  <si>
    <t xml:space="preserve">Чистка проезда от снега </t>
  </si>
  <si>
    <t>Ремонт  и содержание улиц</t>
  </si>
  <si>
    <t>Расходы на оплату электроэнергии уличного освещения и приобретение расходных материалов</t>
  </si>
  <si>
    <t>Услуги связи</t>
  </si>
  <si>
    <t xml:space="preserve">Юридические услуги </t>
  </si>
  <si>
    <t>Размер членских взносов (плата) состоит из суммы с одного собственника 9018,06 руб. (пункты 1-2, 7-9) и суммы  2,1621 руб. за 1 кв м, которая зависит от площади участка (участков) (пункты 3-6)</t>
  </si>
  <si>
    <t>Из Резерва 2022 на непланированные расходы по приходно-расходной смете за 2023 год (руб.)</t>
  </si>
  <si>
    <t xml:space="preserve"> 2. Плату за пользование инфраструктурой СНТ Топорки жителям дер. Топорково перечислением на расчетный счет СНТ:                                                            1) в размере 3000,00 руб. в 2024 году;                                                               2) в размере 3191,00 руб. (приобретение контейнеров 355,00 руб., приобретение, установка видеонаблюдения 1266,00 руб., приобретение и установку шлагбаума 1570,00 руб.).                                                                          Полученные денежные средства использовать на оплату налога УСН в размере 6% и на содержание  инфраструктуры СНТ Топорки.</t>
  </si>
  <si>
    <r>
      <rPr>
        <b/>
        <sz val="14"/>
        <color rgb="FF000000"/>
        <rFont val="Times New Roman"/>
        <family val="1"/>
        <charset val="204"/>
      </rPr>
      <t xml:space="preserve">Установить на 2024 год: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>1. Плату</t>
    </r>
    <r>
      <rPr>
        <b/>
        <sz val="14"/>
        <color rgb="FF000000"/>
        <rFont val="Times New Roman"/>
        <family val="1"/>
        <charset val="204"/>
      </rPr>
      <t xml:space="preserve">  (для членов СНТ и лиц, без участия в товариществе, имеющим задолженность за прошлые года) </t>
    </r>
    <r>
      <rPr>
        <sz val="14"/>
        <color rgb="FF000000"/>
        <rFont val="Times New Roman"/>
        <family val="1"/>
        <charset val="204"/>
      </rPr>
      <t>за печать и копирование документов любым тиражом формат А4 в размере 20,00 рублей за одну страницу листа перечислением на расчетный счет СНТ; полученные денежные средства использовать на оплату налога УСН в размере 6%  и на приобретение канцелярских товаров.</t>
    </r>
  </si>
  <si>
    <r>
      <rPr>
        <b/>
        <sz val="12"/>
        <color theme="1"/>
        <rFont val="Times New Roman"/>
        <family val="1"/>
        <charset val="204"/>
      </rPr>
      <t>Вывоз твердых коммунальных отходов</t>
    </r>
    <r>
      <rPr>
        <sz val="12"/>
        <color theme="1"/>
        <rFont val="Times New Roman"/>
        <family val="1"/>
        <charset val="204"/>
      </rPr>
      <t xml:space="preserve">
Расходы на оплату услуг Регионального оператора по обращению с ТКО ООО «Хартия» (Договор на оказание услуг по обращению с твердыми коммунальными отходами №2778-2019/МО от 11.01.2019) в соответствии с тарифами, устанавливаемыми Комитетом по ценам и тарифам Московской области рассчитаны исходя из объема ТКО садоводов, графиком вывоза  и объемами - 380 м куб х 909,30 руб./м куб.=345534,00. График вывоза:                                                                                       летний период (май-октябрь) три контейнера (в связи с увеличением проживающих в летний период) три раза в неделю (вторник, пятница, воскресенье);                                                                зимний период (ноябрь-апрель) два контейнера два раза в неделю (понедельник, пятница).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</si>
</sst>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00\ _₽_-;\-* #,##0.0000\ _₽_-;_-* &quot;-&quot;??\ _₽_-;_-@_-"/>
    <numFmt numFmtId="165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6" fillId="0" borderId="7" xfId="0" applyFont="1" applyBorder="1" applyAlignment="1">
      <alignment horizontal="center"/>
    </xf>
    <xf numFmtId="43" fontId="6" fillId="0" borderId="7" xfId="1" applyNumberFormat="1" applyFont="1" applyBorder="1"/>
    <xf numFmtId="43" fontId="0" fillId="0" borderId="6" xfId="1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3" fontId="6" fillId="0" borderId="9" xfId="1" applyNumberFormat="1" applyFont="1" applyBorder="1"/>
    <xf numFmtId="43" fontId="6" fillId="0" borderId="9" xfId="0" applyNumberFormat="1" applyFont="1" applyBorder="1"/>
    <xf numFmtId="43" fontId="4" fillId="0" borderId="7" xfId="1" applyNumberFormat="1" applyFont="1" applyBorder="1"/>
    <xf numFmtId="43" fontId="4" fillId="0" borderId="9" xfId="0" applyNumberFormat="1" applyFont="1" applyBorder="1"/>
    <xf numFmtId="43" fontId="4" fillId="0" borderId="2" xfId="1" applyNumberFormat="1" applyFont="1" applyBorder="1"/>
    <xf numFmtId="0" fontId="1" fillId="0" borderId="1" xfId="0" applyFont="1" applyBorder="1" applyAlignment="1"/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3" fontId="2" fillId="0" borderId="17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2" fontId="2" fillId="0" borderId="17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/>
    </xf>
    <xf numFmtId="43" fontId="6" fillId="0" borderId="24" xfId="1" applyFont="1" applyBorder="1" applyAlignment="1">
      <alignment horizontal="right" vertical="center"/>
    </xf>
    <xf numFmtId="43" fontId="1" fillId="0" borderId="25" xfId="1" applyFont="1" applyBorder="1" applyAlignment="1">
      <alignment horizontal="right" vertical="center"/>
    </xf>
    <xf numFmtId="0" fontId="2" fillId="0" borderId="26" xfId="0" applyFont="1" applyBorder="1" applyAlignment="1">
      <alignment horizontal="left" vertical="center"/>
    </xf>
    <xf numFmtId="43" fontId="6" fillId="0" borderId="2" xfId="1" applyFont="1" applyBorder="1" applyAlignment="1">
      <alignment horizontal="right" vertical="center"/>
    </xf>
    <xf numFmtId="43" fontId="1" fillId="0" borderId="27" xfId="1" applyFont="1" applyBorder="1" applyAlignment="1">
      <alignment horizontal="right" vertical="center"/>
    </xf>
    <xf numFmtId="0" fontId="2" fillId="2" borderId="26" xfId="0" applyFont="1" applyFill="1" applyBorder="1" applyAlignment="1">
      <alignment horizontal="left" vertical="center"/>
    </xf>
    <xf numFmtId="43" fontId="6" fillId="2" borderId="2" xfId="1" applyFont="1" applyFill="1" applyBorder="1" applyAlignment="1">
      <alignment horizontal="right" vertical="center"/>
    </xf>
    <xf numFmtId="43" fontId="1" fillId="2" borderId="27" xfId="1" applyFont="1" applyFill="1" applyBorder="1" applyAlignment="1">
      <alignment horizontal="right" vertical="center"/>
    </xf>
    <xf numFmtId="43" fontId="1" fillId="0" borderId="0" xfId="1" applyFont="1"/>
    <xf numFmtId="0" fontId="10" fillId="0" borderId="26" xfId="0" applyFont="1" applyBorder="1" applyAlignment="1">
      <alignment horizontal="left" vertical="center"/>
    </xf>
    <xf numFmtId="164" fontId="1" fillId="0" borderId="0" xfId="0" applyNumberFormat="1" applyFont="1"/>
    <xf numFmtId="43" fontId="1" fillId="0" borderId="0" xfId="0" applyNumberFormat="1" applyFont="1"/>
    <xf numFmtId="43" fontId="6" fillId="0" borderId="29" xfId="1" applyFont="1" applyBorder="1" applyAlignment="1">
      <alignment horizontal="right" vertical="center"/>
    </xf>
    <xf numFmtId="43" fontId="1" fillId="0" borderId="30" xfId="1" applyFont="1" applyBorder="1" applyAlignment="1">
      <alignment horizontal="right" vertical="center"/>
    </xf>
    <xf numFmtId="164" fontId="6" fillId="0" borderId="0" xfId="0" applyNumberFormat="1" applyFont="1" applyAlignment="1">
      <alignment horizontal="left" wrapText="1"/>
    </xf>
    <xf numFmtId="165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7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L10" sqref="L10"/>
    </sheetView>
  </sheetViews>
  <sheetFormatPr defaultRowHeight="15" x14ac:dyDescent="0.25"/>
  <cols>
    <col min="1" max="1" width="6.28515625" customWidth="1"/>
    <col min="2" max="2" width="27.5703125" customWidth="1"/>
    <col min="3" max="3" width="21.85546875" customWidth="1"/>
    <col min="4" max="4" width="14.5703125" customWidth="1"/>
    <col min="5" max="5" width="18.5703125" customWidth="1"/>
    <col min="6" max="6" width="19.140625" bestFit="1" customWidth="1"/>
    <col min="7" max="7" width="17.28515625" customWidth="1"/>
  </cols>
  <sheetData>
    <row r="1" spans="1:5" ht="54.75" customHeight="1" x14ac:dyDescent="0.3">
      <c r="A1" s="50" t="s">
        <v>22</v>
      </c>
      <c r="B1" s="50"/>
      <c r="C1" s="50"/>
      <c r="D1" s="50"/>
      <c r="E1" s="50"/>
    </row>
    <row r="2" spans="1:5" ht="33" customHeight="1" x14ac:dyDescent="0.25">
      <c r="A2" s="5" t="s">
        <v>0</v>
      </c>
      <c r="B2" s="54" t="s">
        <v>2</v>
      </c>
      <c r="C2" s="54"/>
      <c r="D2" s="55"/>
      <c r="E2" s="2" t="s">
        <v>3</v>
      </c>
    </row>
    <row r="3" spans="1:5" ht="16.5" customHeight="1" x14ac:dyDescent="0.25">
      <c r="A3" s="56" t="s">
        <v>1</v>
      </c>
      <c r="B3" s="51" t="s">
        <v>7</v>
      </c>
      <c r="C3" s="52"/>
      <c r="D3" s="53"/>
      <c r="E3" s="11">
        <f>E4+E8</f>
        <v>999936</v>
      </c>
    </row>
    <row r="4" spans="1:5" ht="15.75" x14ac:dyDescent="0.25">
      <c r="A4" s="57"/>
      <c r="B4" s="60" t="s">
        <v>6</v>
      </c>
      <c r="C4" s="61"/>
      <c r="D4" s="62"/>
      <c r="E4" s="9">
        <f>E5+E6+E7</f>
        <v>768000</v>
      </c>
    </row>
    <row r="5" spans="1:5" ht="15" customHeight="1" x14ac:dyDescent="0.25">
      <c r="A5" s="57"/>
      <c r="B5" s="67" t="s">
        <v>19</v>
      </c>
      <c r="C5" s="67"/>
      <c r="D5" s="67"/>
      <c r="E5" s="8">
        <v>420000</v>
      </c>
    </row>
    <row r="6" spans="1:5" ht="15" customHeight="1" x14ac:dyDescent="0.25">
      <c r="A6" s="57"/>
      <c r="B6" s="67" t="s">
        <v>18</v>
      </c>
      <c r="C6" s="67"/>
      <c r="D6" s="67"/>
      <c r="E6" s="8">
        <v>240000</v>
      </c>
    </row>
    <row r="7" spans="1:5" ht="60" customHeight="1" x14ac:dyDescent="0.25">
      <c r="A7" s="57"/>
      <c r="B7" s="67" t="s">
        <v>17</v>
      </c>
      <c r="C7" s="67"/>
      <c r="D7" s="67"/>
      <c r="E7" s="8">
        <v>108000</v>
      </c>
    </row>
    <row r="8" spans="1:5" ht="44.25" customHeight="1" x14ac:dyDescent="0.25">
      <c r="A8" s="58"/>
      <c r="B8" s="65" t="s">
        <v>29</v>
      </c>
      <c r="C8" s="66"/>
      <c r="D8" s="66"/>
      <c r="E8" s="3">
        <f>E4*0.302</f>
        <v>231936</v>
      </c>
    </row>
    <row r="9" spans="1:5" ht="102.75" hidden="1" customHeight="1" x14ac:dyDescent="0.25">
      <c r="A9" s="59"/>
      <c r="B9" s="63"/>
      <c r="C9" s="64"/>
      <c r="D9" s="64"/>
      <c r="E9" s="4"/>
    </row>
    <row r="10" spans="1:5" ht="219" customHeight="1" x14ac:dyDescent="0.25">
      <c r="A10" s="6" t="s">
        <v>9</v>
      </c>
      <c r="B10" s="46" t="s">
        <v>54</v>
      </c>
      <c r="C10" s="47"/>
      <c r="D10" s="48"/>
      <c r="E10" s="10">
        <v>345534</v>
      </c>
    </row>
    <row r="11" spans="1:5" ht="141.75" customHeight="1" x14ac:dyDescent="0.25">
      <c r="A11" s="7" t="s">
        <v>10</v>
      </c>
      <c r="B11" s="46" t="s">
        <v>30</v>
      </c>
      <c r="C11" s="47"/>
      <c r="D11" s="48"/>
      <c r="E11" s="10">
        <v>62445</v>
      </c>
    </row>
    <row r="12" spans="1:5" ht="51" customHeight="1" x14ac:dyDescent="0.25">
      <c r="A12" s="7" t="s">
        <v>11</v>
      </c>
      <c r="B12" s="46" t="s">
        <v>16</v>
      </c>
      <c r="C12" s="47"/>
      <c r="D12" s="48"/>
      <c r="E12" s="10">
        <v>90000</v>
      </c>
    </row>
    <row r="13" spans="1:5" ht="76.5" customHeight="1" x14ac:dyDescent="0.25">
      <c r="A13" s="7" t="s">
        <v>12</v>
      </c>
      <c r="B13" s="46" t="s">
        <v>23</v>
      </c>
      <c r="C13" s="47"/>
      <c r="D13" s="48"/>
      <c r="E13" s="10">
        <v>98000</v>
      </c>
    </row>
    <row r="14" spans="1:5" ht="110.25" customHeight="1" x14ac:dyDescent="0.25">
      <c r="A14" s="7" t="s">
        <v>13</v>
      </c>
      <c r="B14" s="46" t="s">
        <v>28</v>
      </c>
      <c r="C14" s="47"/>
      <c r="D14" s="48"/>
      <c r="E14" s="10">
        <v>48400</v>
      </c>
    </row>
    <row r="15" spans="1:5" ht="15" customHeight="1" x14ac:dyDescent="0.25">
      <c r="A15" s="71" t="s">
        <v>14</v>
      </c>
      <c r="B15" s="68" t="s">
        <v>4</v>
      </c>
      <c r="C15" s="69"/>
      <c r="D15" s="70"/>
      <c r="E15" s="10">
        <v>52400</v>
      </c>
    </row>
    <row r="16" spans="1:5" ht="76.5" customHeight="1" x14ac:dyDescent="0.25">
      <c r="A16" s="72"/>
      <c r="B16" s="46" t="s">
        <v>27</v>
      </c>
      <c r="C16" s="47"/>
      <c r="D16" s="48"/>
      <c r="E16" s="3">
        <f>25200+4800</f>
        <v>30000</v>
      </c>
    </row>
    <row r="17" spans="1:5" ht="44.25" customHeight="1" x14ac:dyDescent="0.25">
      <c r="A17" s="72"/>
      <c r="B17" s="46" t="s">
        <v>8</v>
      </c>
      <c r="C17" s="47"/>
      <c r="D17" s="48"/>
      <c r="E17" s="3">
        <v>10200</v>
      </c>
    </row>
    <row r="18" spans="1:5" ht="112.5" customHeight="1" x14ac:dyDescent="0.25">
      <c r="A18" s="72"/>
      <c r="B18" s="46" t="s">
        <v>24</v>
      </c>
      <c r="C18" s="47"/>
      <c r="D18" s="48"/>
      <c r="E18" s="3">
        <v>5000</v>
      </c>
    </row>
    <row r="19" spans="1:5" ht="92.25" customHeight="1" x14ac:dyDescent="0.25">
      <c r="A19" s="73"/>
      <c r="B19" s="46" t="s">
        <v>15</v>
      </c>
      <c r="C19" s="47"/>
      <c r="D19" s="48"/>
      <c r="E19" s="3">
        <v>7200</v>
      </c>
    </row>
    <row r="20" spans="1:5" ht="44.25" customHeight="1" x14ac:dyDescent="0.25">
      <c r="A20" s="7" t="s">
        <v>20</v>
      </c>
      <c r="B20" s="46" t="s">
        <v>25</v>
      </c>
      <c r="C20" s="47"/>
      <c r="D20" s="48"/>
      <c r="E20" s="10">
        <v>7200</v>
      </c>
    </row>
    <row r="21" spans="1:5" ht="124.5" customHeight="1" x14ac:dyDescent="0.25">
      <c r="A21" s="7" t="s">
        <v>21</v>
      </c>
      <c r="B21" s="46" t="s">
        <v>26</v>
      </c>
      <c r="C21" s="47"/>
      <c r="D21" s="48"/>
      <c r="E21" s="10">
        <v>128000</v>
      </c>
    </row>
    <row r="22" spans="1:5" ht="24" customHeight="1" x14ac:dyDescent="0.25">
      <c r="A22" s="46" t="s">
        <v>5</v>
      </c>
      <c r="B22" s="47"/>
      <c r="C22" s="47"/>
      <c r="D22" s="48"/>
      <c r="E22" s="12">
        <f>E21+E20+E15+E14+E13+E12+E11+E10+E9+E3</f>
        <v>1831915</v>
      </c>
    </row>
    <row r="23" spans="1:5" ht="29.25" customHeight="1" x14ac:dyDescent="0.25"/>
    <row r="24" spans="1:5" ht="136.5" customHeight="1" x14ac:dyDescent="0.3">
      <c r="A24" s="49" t="s">
        <v>53</v>
      </c>
      <c r="B24" s="49"/>
      <c r="C24" s="49"/>
      <c r="D24" s="49"/>
      <c r="E24" s="49"/>
    </row>
    <row r="25" spans="1:5" ht="150" customHeight="1" x14ac:dyDescent="0.3">
      <c r="A25" s="45" t="s">
        <v>52</v>
      </c>
      <c r="B25" s="45"/>
      <c r="C25" s="45"/>
      <c r="D25" s="45"/>
      <c r="E25" s="45"/>
    </row>
    <row r="26" spans="1:5" ht="18.75" x14ac:dyDescent="0.3">
      <c r="A26" s="1"/>
      <c r="B26" s="1"/>
      <c r="C26" s="1"/>
      <c r="D26" s="1"/>
      <c r="E26" s="1"/>
    </row>
    <row r="27" spans="1:5" ht="18.75" x14ac:dyDescent="0.3">
      <c r="A27" s="1"/>
      <c r="B27" s="1"/>
      <c r="C27" s="1"/>
      <c r="D27" s="1"/>
      <c r="E27" s="1"/>
    </row>
    <row r="28" spans="1:5" ht="18.75" x14ac:dyDescent="0.3">
      <c r="A28" s="1"/>
      <c r="B28" s="1"/>
      <c r="C28" s="1"/>
      <c r="D28" s="1"/>
      <c r="E28" s="1"/>
    </row>
    <row r="29" spans="1:5" ht="18.75" x14ac:dyDescent="0.3">
      <c r="A29" s="1"/>
      <c r="B29" s="1"/>
      <c r="C29" s="1"/>
      <c r="D29" s="1"/>
      <c r="E29" s="1"/>
    </row>
    <row r="30" spans="1:5" ht="18.75" x14ac:dyDescent="0.3">
      <c r="A30" s="1"/>
      <c r="B30" s="1"/>
      <c r="C30" s="1"/>
      <c r="D30" s="1"/>
      <c r="E30" s="1"/>
    </row>
  </sheetData>
  <mergeCells count="27">
    <mergeCell ref="B19:D19"/>
    <mergeCell ref="B14:D14"/>
    <mergeCell ref="A15:A17"/>
    <mergeCell ref="A18:A19"/>
    <mergeCell ref="B6:D6"/>
    <mergeCell ref="B7:D7"/>
    <mergeCell ref="B15:D15"/>
    <mergeCell ref="B10:D10"/>
    <mergeCell ref="B11:D11"/>
    <mergeCell ref="B12:D12"/>
    <mergeCell ref="B13:D13"/>
    <mergeCell ref="A25:E25"/>
    <mergeCell ref="A22:D22"/>
    <mergeCell ref="A24:E24"/>
    <mergeCell ref="A1:E1"/>
    <mergeCell ref="B20:D20"/>
    <mergeCell ref="B21:D21"/>
    <mergeCell ref="B3:D3"/>
    <mergeCell ref="B2:D2"/>
    <mergeCell ref="A3:A9"/>
    <mergeCell ref="B16:D16"/>
    <mergeCell ref="B17:D17"/>
    <mergeCell ref="B4:D4"/>
    <mergeCell ref="B9:D9"/>
    <mergeCell ref="B8:D8"/>
    <mergeCell ref="B18:D18"/>
    <mergeCell ref="B5:D5"/>
  </mergeCells>
  <pageMargins left="0.78740157480314965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K8" sqref="K8"/>
    </sheetView>
  </sheetViews>
  <sheetFormatPr defaultRowHeight="72" customHeight="1" x14ac:dyDescent="0.25"/>
  <cols>
    <col min="1" max="1" width="6.28515625" customWidth="1"/>
    <col min="2" max="2" width="27.5703125" customWidth="1"/>
    <col min="3" max="3" width="11.85546875" customWidth="1"/>
    <col min="4" max="4" width="14.5703125" customWidth="1"/>
    <col min="5" max="5" width="26" customWidth="1"/>
    <col min="6" max="6" width="19.140625" bestFit="1" customWidth="1"/>
    <col min="7" max="7" width="17.28515625" customWidth="1"/>
  </cols>
  <sheetData>
    <row r="1" spans="1:9" ht="72" customHeight="1" x14ac:dyDescent="0.3">
      <c r="A1" s="50" t="s">
        <v>31</v>
      </c>
      <c r="B1" s="50"/>
      <c r="C1" s="50"/>
      <c r="D1" s="50"/>
      <c r="E1" s="50"/>
    </row>
    <row r="2" spans="1:9" s="1" customFormat="1" ht="18.75" customHeight="1" x14ac:dyDescent="0.3">
      <c r="A2" s="75" t="s">
        <v>32</v>
      </c>
      <c r="B2" s="75"/>
      <c r="C2" s="75"/>
    </row>
    <row r="3" spans="1:9" s="1" customFormat="1" ht="15.75" customHeight="1" thickBot="1" x14ac:dyDescent="0.35">
      <c r="A3" s="13"/>
      <c r="B3" s="13"/>
      <c r="C3" s="13"/>
    </row>
    <row r="4" spans="1:9" s="1" customFormat="1" ht="72" customHeight="1" thickBot="1" x14ac:dyDescent="0.35">
      <c r="A4" s="14" t="s">
        <v>0</v>
      </c>
      <c r="B4" s="15" t="s">
        <v>33</v>
      </c>
      <c r="C4" s="15" t="s">
        <v>34</v>
      </c>
      <c r="D4" s="15" t="s">
        <v>35</v>
      </c>
      <c r="E4" s="15" t="s">
        <v>36</v>
      </c>
    </row>
    <row r="5" spans="1:9" s="1" customFormat="1" ht="72" customHeight="1" thickBot="1" x14ac:dyDescent="0.35">
      <c r="A5" s="16" t="s">
        <v>1</v>
      </c>
      <c r="B5" s="17" t="s">
        <v>37</v>
      </c>
      <c r="C5" s="18">
        <v>138220</v>
      </c>
      <c r="D5" s="19">
        <v>170</v>
      </c>
      <c r="E5" s="20">
        <v>1831815</v>
      </c>
    </row>
    <row r="6" spans="1:9" s="1" customFormat="1" ht="43.5" customHeight="1" thickBot="1" x14ac:dyDescent="0.35">
      <c r="A6" s="21" t="s">
        <v>9</v>
      </c>
      <c r="B6" s="76" t="s">
        <v>51</v>
      </c>
      <c r="C6" s="77"/>
      <c r="D6" s="78"/>
      <c r="E6" s="22">
        <v>213434.55</v>
      </c>
    </row>
    <row r="7" spans="1:9" s="1" customFormat="1" ht="30.75" customHeight="1" thickBot="1" x14ac:dyDescent="0.35">
      <c r="A7" s="79" t="s">
        <v>38</v>
      </c>
      <c r="B7" s="80"/>
      <c r="C7" s="80"/>
      <c r="D7" s="81"/>
      <c r="E7" s="23">
        <f>E5-E6</f>
        <v>1618380.45</v>
      </c>
    </row>
    <row r="8" spans="1:9" s="1" customFormat="1" ht="34.5" customHeight="1" x14ac:dyDescent="0.3">
      <c r="A8" s="82" t="s">
        <v>39</v>
      </c>
      <c r="B8" s="82"/>
      <c r="C8" s="82"/>
      <c r="D8" s="1" t="s">
        <v>40</v>
      </c>
    </row>
    <row r="9" spans="1:9" s="1" customFormat="1" ht="21.75" customHeight="1" thickBot="1" x14ac:dyDescent="0.35"/>
    <row r="10" spans="1:9" s="1" customFormat="1" ht="45.75" customHeight="1" thickBot="1" x14ac:dyDescent="0.35">
      <c r="A10" s="24" t="s">
        <v>0</v>
      </c>
      <c r="B10" s="83" t="s">
        <v>2</v>
      </c>
      <c r="C10" s="83"/>
      <c r="D10" s="25" t="s">
        <v>41</v>
      </c>
      <c r="E10" s="26" t="s">
        <v>3</v>
      </c>
    </row>
    <row r="11" spans="1:9" s="1" customFormat="1" ht="61.5" customHeight="1" x14ac:dyDescent="0.3">
      <c r="A11" s="27">
        <v>1</v>
      </c>
      <c r="B11" s="84" t="s">
        <v>42</v>
      </c>
      <c r="C11" s="84"/>
      <c r="D11" s="28">
        <v>5882</v>
      </c>
      <c r="E11" s="29">
        <v>999936</v>
      </c>
    </row>
    <row r="12" spans="1:9" s="1" customFormat="1" ht="30.75" customHeight="1" x14ac:dyDescent="0.3">
      <c r="A12" s="30">
        <v>2</v>
      </c>
      <c r="B12" s="67" t="s">
        <v>43</v>
      </c>
      <c r="C12" s="67"/>
      <c r="D12" s="31">
        <v>2041</v>
      </c>
      <c r="E12" s="32">
        <v>345534</v>
      </c>
    </row>
    <row r="13" spans="1:9" s="1" customFormat="1" ht="37.5" customHeight="1" x14ac:dyDescent="0.3">
      <c r="A13" s="33">
        <v>3</v>
      </c>
      <c r="B13" s="74" t="s">
        <v>44</v>
      </c>
      <c r="C13" s="74"/>
      <c r="D13" s="34">
        <v>453</v>
      </c>
      <c r="E13" s="35">
        <v>62445</v>
      </c>
    </row>
    <row r="14" spans="1:9" s="1" customFormat="1" ht="26.25" customHeight="1" x14ac:dyDescent="0.3">
      <c r="A14" s="33">
        <v>4</v>
      </c>
      <c r="B14" s="74" t="s">
        <v>45</v>
      </c>
      <c r="C14" s="74"/>
      <c r="D14" s="34">
        <v>391</v>
      </c>
      <c r="E14" s="35">
        <v>90000</v>
      </c>
      <c r="I14" s="36"/>
    </row>
    <row r="15" spans="1:9" s="1" customFormat="1" ht="24" customHeight="1" x14ac:dyDescent="0.3">
      <c r="A15" s="33">
        <v>5</v>
      </c>
      <c r="B15" s="74" t="s">
        <v>46</v>
      </c>
      <c r="C15" s="74"/>
      <c r="D15" s="34">
        <v>278</v>
      </c>
      <c r="E15" s="35">
        <v>98000</v>
      </c>
    </row>
    <row r="16" spans="1:9" s="1" customFormat="1" ht="48" customHeight="1" x14ac:dyDescent="0.3">
      <c r="A16" s="33">
        <v>6</v>
      </c>
      <c r="B16" s="74" t="s">
        <v>47</v>
      </c>
      <c r="C16" s="74"/>
      <c r="D16" s="34">
        <v>260</v>
      </c>
      <c r="E16" s="35">
        <v>48400</v>
      </c>
    </row>
    <row r="17" spans="1:7" s="1" customFormat="1" ht="39" customHeight="1" x14ac:dyDescent="0.3">
      <c r="A17" s="30">
        <v>7</v>
      </c>
      <c r="B17" s="67" t="s">
        <v>4</v>
      </c>
      <c r="C17" s="67"/>
      <c r="D17" s="31">
        <v>379</v>
      </c>
      <c r="E17" s="32">
        <v>52400</v>
      </c>
    </row>
    <row r="18" spans="1:7" s="1" customFormat="1" ht="26.25" customHeight="1" x14ac:dyDescent="0.3">
      <c r="A18" s="37">
        <v>8</v>
      </c>
      <c r="B18" s="67" t="s">
        <v>48</v>
      </c>
      <c r="C18" s="67"/>
      <c r="D18" s="31">
        <v>49</v>
      </c>
      <c r="E18" s="32">
        <v>7200</v>
      </c>
      <c r="F18" s="38"/>
    </row>
    <row r="19" spans="1:7" s="1" customFormat="1" ht="28.5" customHeight="1" x14ac:dyDescent="0.3">
      <c r="A19" s="30">
        <v>9</v>
      </c>
      <c r="B19" s="67" t="s">
        <v>49</v>
      </c>
      <c r="C19" s="67"/>
      <c r="D19" s="31">
        <v>882</v>
      </c>
      <c r="E19" s="32">
        <v>128000</v>
      </c>
      <c r="F19" s="39"/>
    </row>
    <row r="20" spans="1:7" s="1" customFormat="1" ht="31.5" customHeight="1" thickBot="1" x14ac:dyDescent="0.35">
      <c r="A20" s="85" t="s">
        <v>5</v>
      </c>
      <c r="B20" s="86"/>
      <c r="C20" s="86"/>
      <c r="D20" s="40">
        <f>SUM(D11:D19)</f>
        <v>10615</v>
      </c>
      <c r="E20" s="41">
        <f>SUM(E11:E19)</f>
        <v>1831915</v>
      </c>
      <c r="F20" s="39"/>
      <c r="G20" s="39"/>
    </row>
    <row r="21" spans="1:7" s="1" customFormat="1" ht="72" hidden="1" customHeight="1" x14ac:dyDescent="0.3">
      <c r="F21" s="39">
        <f>F20/170</f>
        <v>0</v>
      </c>
      <c r="G21" s="39"/>
    </row>
    <row r="22" spans="1:7" s="44" customFormat="1" ht="48.75" customHeight="1" x14ac:dyDescent="0.25">
      <c r="A22" s="87" t="s">
        <v>50</v>
      </c>
      <c r="B22" s="87"/>
      <c r="C22" s="87"/>
      <c r="D22" s="87"/>
      <c r="E22" s="87"/>
      <c r="F22" s="42"/>
      <c r="G22" s="43"/>
    </row>
    <row r="23" spans="1:7" ht="72" customHeight="1" x14ac:dyDescent="0.3">
      <c r="A23" s="1"/>
      <c r="B23" s="1"/>
      <c r="C23" s="1"/>
      <c r="D23" s="1"/>
      <c r="E23" s="1"/>
    </row>
    <row r="24" spans="1:7" ht="72" customHeight="1" x14ac:dyDescent="0.3">
      <c r="A24" s="1"/>
      <c r="B24" s="1"/>
      <c r="C24" s="1"/>
      <c r="D24" s="1"/>
      <c r="E24" s="1"/>
    </row>
    <row r="25" spans="1:7" ht="72" customHeight="1" x14ac:dyDescent="0.3">
      <c r="A25" s="1"/>
      <c r="B25" s="1"/>
      <c r="C25" s="1"/>
      <c r="D25" s="1"/>
      <c r="E25" s="1"/>
    </row>
    <row r="26" spans="1:7" ht="72" customHeight="1" x14ac:dyDescent="0.3">
      <c r="A26" s="1"/>
      <c r="B26" s="1"/>
      <c r="C26" s="1"/>
      <c r="D26" s="1"/>
      <c r="E26" s="1"/>
    </row>
    <row r="27" spans="1:7" ht="72" customHeight="1" x14ac:dyDescent="0.3">
      <c r="A27" s="1"/>
      <c r="B27" s="1"/>
      <c r="C27" s="1"/>
      <c r="D27" s="1"/>
      <c r="E27" s="1"/>
    </row>
  </sheetData>
  <mergeCells count="17">
    <mergeCell ref="B17:C17"/>
    <mergeCell ref="B18:C18"/>
    <mergeCell ref="B19:C19"/>
    <mergeCell ref="A20:C20"/>
    <mergeCell ref="A22:E22"/>
    <mergeCell ref="B16:C16"/>
    <mergeCell ref="A1:E1"/>
    <mergeCell ref="A2:C2"/>
    <mergeCell ref="B6:D6"/>
    <mergeCell ref="A7:D7"/>
    <mergeCell ref="A8:C8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фэо 2024</vt:lpstr>
      <vt:lpstr>смета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SINENKO</cp:lastModifiedBy>
  <cp:lastPrinted>2023-10-29T12:17:43Z</cp:lastPrinted>
  <dcterms:created xsi:type="dcterms:W3CDTF">2023-04-06T20:41:34Z</dcterms:created>
  <dcterms:modified xsi:type="dcterms:W3CDTF">2023-11-10T14:26:02Z</dcterms:modified>
</cp:coreProperties>
</file>