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клад\"/>
    </mc:Choice>
  </mc:AlternateContent>
  <bookViews>
    <workbookView xWindow="-105" yWindow="-105" windowWidth="23250" windowHeight="12570" tabRatio="806" activeTab="1"/>
  </bookViews>
  <sheets>
    <sheet name="входной мониторинг" sheetId="10" r:id="rId1"/>
    <sheet name="1 промежуточный" sheetId="8" r:id="rId2"/>
    <sheet name="2 промежуточный" sheetId="12" r:id="rId3"/>
    <sheet name="итоговый" sheetId="1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10" l="1"/>
  <c r="B45" i="10"/>
  <c r="B65" i="13" l="1"/>
  <c r="B64" i="13"/>
  <c r="B63" i="13"/>
  <c r="B61" i="13"/>
  <c r="B60" i="13"/>
  <c r="B59" i="13"/>
  <c r="B47" i="13"/>
  <c r="B46" i="13"/>
  <c r="B45" i="13"/>
  <c r="B44" i="13"/>
  <c r="B65" i="12"/>
  <c r="B64" i="12"/>
  <c r="B63" i="12"/>
  <c r="D68" i="12" s="1"/>
  <c r="B61" i="12"/>
  <c r="B60" i="12"/>
  <c r="B59" i="12"/>
  <c r="D67" i="12" s="1"/>
  <c r="B47" i="12"/>
  <c r="B53" i="12" s="1"/>
  <c r="B46" i="12"/>
  <c r="B45" i="12"/>
  <c r="C45" i="12" s="1"/>
  <c r="B44" i="12"/>
  <c r="C44" i="12" s="1"/>
  <c r="B65" i="10"/>
  <c r="B64" i="10"/>
  <c r="B63" i="10"/>
  <c r="B61" i="10"/>
  <c r="B60" i="10"/>
  <c r="B59" i="10"/>
  <c r="B47" i="10"/>
  <c r="B44" i="10"/>
  <c r="B59" i="8"/>
  <c r="D67" i="10" l="1"/>
  <c r="C44" i="10"/>
  <c r="D68" i="10"/>
  <c r="C45" i="10"/>
  <c r="B53" i="13"/>
  <c r="C44" i="13"/>
  <c r="D68" i="13"/>
  <c r="B51" i="13"/>
  <c r="D67" i="13"/>
  <c r="C45" i="13"/>
  <c r="B50" i="13"/>
  <c r="B52" i="13"/>
  <c r="B50" i="12"/>
  <c r="B51" i="12"/>
  <c r="B52" i="12"/>
  <c r="B46" i="8"/>
  <c r="B44" i="8"/>
  <c r="B47" i="8"/>
  <c r="B52" i="8" l="1"/>
  <c r="C44" i="8"/>
  <c r="B45" i="8" l="1"/>
  <c r="B53" i="8" l="1"/>
  <c r="B51" i="8"/>
  <c r="B50" i="8"/>
  <c r="B61" i="8"/>
  <c r="B60" i="8"/>
  <c r="B65" i="8"/>
  <c r="B64" i="8"/>
  <c r="B63" i="8"/>
  <c r="D68" i="8" l="1"/>
  <c r="D67" i="8"/>
  <c r="C45" i="8"/>
</calcChain>
</file>

<file path=xl/sharedStrings.xml><?xml version="1.0" encoding="utf-8"?>
<sst xmlns="http://schemas.openxmlformats.org/spreadsheetml/2006/main" count="402" uniqueCount="75">
  <si>
    <t>Оцените в процентном соотношении.</t>
  </si>
  <si>
    <t>Если отмечается, что в данной образовательной среде доминируют ситуации, когда воспитатель подстраивается к ребенку (или, по крайней мере, существует стремление воспитателей к такому положению), то это также интерпретируется как возможность свободного развития ребенка, —  соответственно, присваивается балл по шкале “свобода”; если же констатируется, что ребенок вынужден приспосабливаться к своим воспитателям, то присваивается балл по шкале “зависимость”.</t>
  </si>
  <si>
    <t>Отсутствие наказаний рассматривается в качестве условия, способствующего развитию активности ребенка, — присваивается балл по шкале “активность”, при наличии в данной образовательной среде системы наказаний (используемой как прямо, так и опосредованно) — присваивается балл по шкале “пассивность”.</t>
  </si>
  <si>
    <t>Если в рассматриваемой образовательной среде можно констатировать положительное подкрепление инициативы ребенка (как сознательное, так и бессознательное), то это интерпретируется как дополнительная возможность развития его активности, присваивается балл по шкале “активность”; если же, проявленная ребенком инициатива, как правило, может обернуться для него различного рода неприятностями, то присваивается балл по шкале “пассивность”.</t>
  </si>
  <si>
    <t>В случае, когда в образовательной среде существуют условия, при которых творчество ребенка стимулируется или может быть оценено, такая среда рассматривается как способствующая развитию активности, — присваивается балл по шкале “активность”; если же творческие проявления ребенка игнорируются, остаются, как правило, незамеченными и неоцененными – присваивается балл по шкале “пассивность”.</t>
  </si>
  <si>
    <t xml:space="preserve"> Констатация приоритета  личностных интересов и ценностей  над общественными интерпретируется как  возможность свободного развития  ребенка, — соответственно, присваивается балл по шкале “свобода”; в случае констатации приоритета общественных интересов – присваивается балл по шкале “зависимость”.</t>
  </si>
  <si>
    <t>Ориентация образовательной среды на индивидуальную форму воспитания интерпретируется как наличие в среде дополнительной возможности для свободного развития самостоятельного ребенка, — присваивается балл по шкале “свобода”; в случае приоритета в образовательной среде коллективного воспитания присваивается балл по шкале “зависимость”.</t>
  </si>
  <si>
    <t xml:space="preserve">а) личности;      </t>
  </si>
  <si>
    <t>б) общества (группы).</t>
  </si>
  <si>
    <t xml:space="preserve">а) индивидуальная;    </t>
  </si>
  <si>
    <t xml:space="preserve"> б) коллективная (групповая).</t>
  </si>
  <si>
    <t xml:space="preserve">а) да;     </t>
  </si>
  <si>
    <t>б) нет.</t>
  </si>
  <si>
    <t>Ответы</t>
  </si>
  <si>
    <t>ПРИМЕР</t>
  </si>
  <si>
    <t>Сумма по двум показателям должна быть равна 100</t>
  </si>
  <si>
    <t>Свобода</t>
  </si>
  <si>
    <t>Зависимость</t>
  </si>
  <si>
    <t>Активность</t>
  </si>
  <si>
    <t>Пассивность</t>
  </si>
  <si>
    <t>Карьерная среда</t>
  </si>
  <si>
    <t>Творческая среда</t>
  </si>
  <si>
    <t>Безмятежная среда</t>
  </si>
  <si>
    <t>Графическая модель соотношения типов образовательной среды</t>
  </si>
  <si>
    <t>Догматическая среда</t>
  </si>
  <si>
    <t>Активность - пассивность</t>
  </si>
  <si>
    <t>Свобода - зависимость</t>
  </si>
  <si>
    <t>Диагностическая методика В.А. Ясвина</t>
  </si>
  <si>
    <t>Критерии оценки среды</t>
  </si>
  <si>
    <t>Широта</t>
  </si>
  <si>
    <t>Интенсивность</t>
  </si>
  <si>
    <t>Осознаваемость</t>
  </si>
  <si>
    <t>Обобщенность</t>
  </si>
  <si>
    <t>Эмоциональность</t>
  </si>
  <si>
    <t>Доминантность</t>
  </si>
  <si>
    <t>Когерентность</t>
  </si>
  <si>
    <t>Мобильность</t>
  </si>
  <si>
    <t>Структурированность</t>
  </si>
  <si>
    <t>Безопасность</t>
  </si>
  <si>
    <t>Устойчивость</t>
  </si>
  <si>
    <t>АДМИНИСТРАЦИЯ</t>
  </si>
  <si>
    <t>РОДИТЕЛИ</t>
  </si>
  <si>
    <t>РУКОВОДИТЕЛЬ/   ДИРЕКТОР</t>
  </si>
  <si>
    <t>Количество опрошенных</t>
  </si>
  <si>
    <t xml:space="preserve">Дата проведения мониторинга </t>
  </si>
  <si>
    <t xml:space="preserve"> б) ребенок к воспитателю/педагогу.</t>
  </si>
  <si>
    <t>ПЕДАГОГИЧЕСКИЕ РАБОТНИКИ</t>
  </si>
  <si>
    <t>УЧЕНИКИ</t>
  </si>
  <si>
    <t>а) воспитатель/педагог к ребенку</t>
  </si>
  <si>
    <t>Баллы</t>
  </si>
  <si>
    <t xml:space="preserve">Баллы </t>
  </si>
  <si>
    <t>Образовательная организация</t>
  </si>
  <si>
    <t>Баллы *</t>
  </si>
  <si>
    <t>https://vbudushee.ru/upload/lib/Shkolnoe_sredovedenie.pdf</t>
  </si>
  <si>
    <t>Шаблон 1. Определение типа среды</t>
  </si>
  <si>
    <t>Шаблон 2. Определение параметров среды</t>
  </si>
  <si>
    <t>* Убедитесь, что итоговые баллы в столбцах B–F посчитаны по инструкции с учётом коэффициента модальности, где это необходимо (см. со стр. 89 пособия «Школьное средоведение и педагогическое средотворение» В.А. Ясвина)</t>
  </si>
  <si>
    <t>2.2. ДИФФЕРЕНЦИРОВАННАЯ</t>
  </si>
  <si>
    <t>2.1. ОБЩАЯ</t>
  </si>
  <si>
    <t>1.1. На основании ответов определяется вектор среды — 
см. ниже</t>
  </si>
  <si>
    <t>Коэффициент модальности понадобится при расчёте параметров среды в п. 2</t>
  </si>
  <si>
    <t>* Убедитесь, что итоговые баллы в столбце B посчитаны по инструкции с учётом коэффициента модальности, где это необходимо 
(см. со стр. 89 пособия «Школьное средоведение и педагогическое средотворение» В.А. Ясвина)</t>
  </si>
  <si>
    <t>1.2. Определите тип среды — найдите полученный вектор 
на рисунке ниже</t>
  </si>
  <si>
    <t>1.4. Определите коэффициент модальности</t>
  </si>
  <si>
    <t>Пояснения к 1.1.—1.4 на стр. 81—87 пособия «Школьное средоведение и педагогическое средотворение» 
В.А. Ясвина)</t>
  </si>
  <si>
    <r>
      <rPr>
        <b/>
        <sz val="14"/>
        <color theme="1"/>
        <rFont val="Times New Roman"/>
        <family val="1"/>
        <charset val="204"/>
      </rPr>
      <t>ВОПРОС 2</t>
    </r>
    <r>
      <rPr>
        <sz val="14"/>
        <color theme="1"/>
        <rFont val="Times New Roman"/>
        <family val="1"/>
        <charset val="204"/>
      </rPr>
      <t>. Кто к кому подстраивается в процессе взаимодействия?</t>
    </r>
  </si>
  <si>
    <r>
      <rPr>
        <b/>
        <sz val="14"/>
        <color theme="1"/>
        <rFont val="Times New Roman"/>
        <family val="1"/>
        <charset val="204"/>
      </rPr>
      <t>ВОПРОС 1</t>
    </r>
    <r>
      <rPr>
        <sz val="14"/>
        <color theme="1"/>
        <rFont val="Times New Roman"/>
        <family val="1"/>
        <charset val="204"/>
      </rPr>
      <t xml:space="preserve">. Чьи интересы и ценности ставятся на первое место в данной образовательной среде? </t>
    </r>
  </si>
  <si>
    <r>
      <rPr>
        <b/>
        <sz val="14"/>
        <color theme="1"/>
        <rFont val="Times New Roman"/>
        <family val="1"/>
        <charset val="204"/>
      </rPr>
      <t xml:space="preserve">ВОПРОС 3. </t>
    </r>
    <r>
      <rPr>
        <sz val="14"/>
        <color theme="1"/>
        <rFont val="Times New Roman"/>
        <family val="1"/>
        <charset val="204"/>
      </rPr>
      <t>Какая форма воспитания преимущественно осуществляется в данной образовательной среде?</t>
    </r>
  </si>
  <si>
    <r>
      <rPr>
        <b/>
        <sz val="14"/>
        <color theme="1"/>
        <rFont val="Times New Roman"/>
        <family val="1"/>
        <charset val="204"/>
      </rPr>
      <t>ВОПРОС 4.</t>
    </r>
    <r>
      <rPr>
        <sz val="14"/>
        <color theme="1"/>
        <rFont val="Times New Roman"/>
        <family val="1"/>
        <charset val="204"/>
      </rPr>
      <t xml:space="preserve"> Практикуется ли в данной образовательной среде наказание ребенка?</t>
    </r>
  </si>
  <si>
    <r>
      <rPr>
        <b/>
        <sz val="14"/>
        <color theme="1"/>
        <rFont val="Times New Roman"/>
        <family val="1"/>
        <charset val="204"/>
      </rPr>
      <t xml:space="preserve">ВОПРОС 5. </t>
    </r>
    <r>
      <rPr>
        <sz val="14"/>
        <color theme="1"/>
        <rFont val="Times New Roman"/>
        <family val="1"/>
        <charset val="204"/>
      </rPr>
      <t>Стимулируется ли в данной образовательной среде проявление ребенком какой-либо инициативы?</t>
    </r>
  </si>
  <si>
    <r>
      <rPr>
        <b/>
        <sz val="14"/>
        <color theme="1"/>
        <rFont val="Times New Roman"/>
        <family val="1"/>
        <charset val="204"/>
      </rPr>
      <t>ВОПРОС 6.</t>
    </r>
    <r>
      <rPr>
        <sz val="14"/>
        <color theme="1"/>
        <rFont val="Times New Roman"/>
        <family val="1"/>
        <charset val="204"/>
      </rPr>
      <t xml:space="preserve"> Находят ли какой-либо положительный отклик в данной образовательной среде те или иные творческие проявления ребенка?</t>
    </r>
  </si>
  <si>
    <t>Пп. 1.1–1.4 — листайте вправо</t>
  </si>
  <si>
    <t>1.3. «Добавьте» к вектору среды общественный ветер</t>
  </si>
  <si>
    <t>1.03.2022</t>
  </si>
  <si>
    <t>МБДОУ 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</si>
</sst>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1" fontId="0" fillId="0" borderId="0" xfId="0" applyNumberFormat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4" fontId="12" fillId="3" borderId="0" xfId="0" applyNumberFormat="1" applyFont="1" applyFill="1"/>
    <xf numFmtId="14" fontId="12" fillId="0" borderId="0" xfId="0" applyNumberFormat="1" applyFont="1" applyFill="1"/>
    <xf numFmtId="164" fontId="0" fillId="0" borderId="0" xfId="0" applyNumberFormat="1"/>
    <xf numFmtId="1" fontId="6" fillId="0" borderId="1" xfId="0" applyNumberFormat="1" applyFont="1" applyBorder="1"/>
    <xf numFmtId="0" fontId="14" fillId="0" borderId="0" xfId="0" applyFont="1" applyAlignment="1">
      <alignment wrapText="1"/>
    </xf>
    <xf numFmtId="0" fontId="15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16" fillId="0" borderId="0" xfId="1" applyFont="1" applyAlignment="1">
      <alignment wrapText="1"/>
    </xf>
    <xf numFmtId="0" fontId="17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8" fillId="0" borderId="0" xfId="0" applyFont="1" applyAlignment="1">
      <alignment vertical="top"/>
    </xf>
    <xf numFmtId="0" fontId="4" fillId="7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6" borderId="0" xfId="0" applyFont="1" applyFill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'входной мониторинг'!$A$41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'входной мониторинг'!$A$44:$A$47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'входной мониторинг'!$B$44:$B$47</c:f>
              <c:numCache>
                <c:formatCode>0</c:formatCode>
                <c:ptCount val="4"/>
                <c:pt idx="0">
                  <c:v>73.333333333333329</c:v>
                </c:pt>
                <c:pt idx="1">
                  <c:v>70</c:v>
                </c:pt>
                <c:pt idx="2">
                  <c:v>26.666666666666668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6-4377-ACEA-D044E05921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6102272"/>
        <c:axId val="136104960"/>
      </c:radarChart>
      <c:catAx>
        <c:axId val="136102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36104960"/>
        <c:crosses val="autoZero"/>
        <c:auto val="1"/>
        <c:lblAlgn val="ctr"/>
        <c:lblOffset val="100"/>
        <c:noMultiLvlLbl val="0"/>
      </c:catAx>
      <c:valAx>
        <c:axId val="13610496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1361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промежуточный'!$B$111:$B$122</c:f>
              <c:numCache>
                <c:formatCode>General</c:formatCode>
                <c:ptCount val="12"/>
                <c:pt idx="0">
                  <c:v>4.05</c:v>
                </c:pt>
                <c:pt idx="1">
                  <c:v>5.4</c:v>
                </c:pt>
                <c:pt idx="2">
                  <c:v>4.4000000000000004</c:v>
                </c:pt>
                <c:pt idx="3">
                  <c:v>4.3</c:v>
                </c:pt>
                <c:pt idx="4">
                  <c:v>4.5999999999999996</c:v>
                </c:pt>
                <c:pt idx="5">
                  <c:v>7</c:v>
                </c:pt>
                <c:pt idx="6">
                  <c:v>5</c:v>
                </c:pt>
                <c:pt idx="7">
                  <c:v>2.6</c:v>
                </c:pt>
                <c:pt idx="8">
                  <c:v>3.5</c:v>
                </c:pt>
                <c:pt idx="9">
                  <c:v>7.25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C-410F-9A96-7EBD41225EDE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промежуточный'!$C$111:$C$122</c:f>
              <c:numCache>
                <c:formatCode>General</c:formatCode>
                <c:ptCount val="12"/>
                <c:pt idx="0">
                  <c:v>3.65</c:v>
                </c:pt>
                <c:pt idx="1">
                  <c:v>5.4</c:v>
                </c:pt>
                <c:pt idx="2">
                  <c:v>3.9</c:v>
                </c:pt>
                <c:pt idx="3">
                  <c:v>4.3499999999999996</c:v>
                </c:pt>
                <c:pt idx="4">
                  <c:v>4.5999999999999996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5.75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C-410F-9A96-7EBD41225EDE}"/>
            </c:ext>
          </c:extLst>
        </c:ser>
        <c:ser>
          <c:idx val="2"/>
          <c:order val="2"/>
          <c:tx>
            <c:v>Педагоги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промежуточный'!$D$111:$D$122</c:f>
              <c:numCache>
                <c:formatCode>General</c:formatCode>
                <c:ptCount val="12"/>
                <c:pt idx="0">
                  <c:v>4.25</c:v>
                </c:pt>
                <c:pt idx="1">
                  <c:v>5.9</c:v>
                </c:pt>
                <c:pt idx="2">
                  <c:v>4.0999999999999996</c:v>
                </c:pt>
                <c:pt idx="3">
                  <c:v>4.3499999999999996</c:v>
                </c:pt>
                <c:pt idx="4">
                  <c:v>6.6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5.75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C-410F-9A96-7EBD41225EDE}"/>
            </c:ext>
          </c:extLst>
        </c:ser>
        <c:ser>
          <c:idx val="3"/>
          <c:order val="3"/>
          <c:tx>
            <c:v>Родители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промежуточный'!$E$111:$E$122</c:f>
              <c:numCache>
                <c:formatCode>General</c:formatCode>
                <c:ptCount val="12"/>
                <c:pt idx="0">
                  <c:v>3.65</c:v>
                </c:pt>
                <c:pt idx="1">
                  <c:v>5.8</c:v>
                </c:pt>
                <c:pt idx="2">
                  <c:v>3.9</c:v>
                </c:pt>
                <c:pt idx="3">
                  <c:v>4.5999999999999996</c:v>
                </c:pt>
                <c:pt idx="4">
                  <c:v>6.6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4.5</c:v>
                </c:pt>
                <c:pt idx="9">
                  <c:v>5.75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9C-410F-9A96-7EBD41225EDE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C-410F-9A96-7EBD41225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41792"/>
        <c:axId val="169843328"/>
      </c:radarChart>
      <c:catAx>
        <c:axId val="169841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43328"/>
        <c:crosses val="autoZero"/>
        <c:auto val="1"/>
        <c:lblAlgn val="ctr"/>
        <c:lblOffset val="100"/>
        <c:noMultiLvlLbl val="0"/>
      </c:catAx>
      <c:valAx>
        <c:axId val="1698433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41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'2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 промежуточный'!$A$44:$A$47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'2 промежуточный'!$B$44:$B$47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C-4572-ADEA-EE58A86136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6102272"/>
        <c:axId val="136104960"/>
      </c:radarChart>
      <c:catAx>
        <c:axId val="136102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36104960"/>
        <c:crosses val="autoZero"/>
        <c:auto val="1"/>
        <c:lblAlgn val="ctr"/>
        <c:lblOffset val="100"/>
        <c:noMultiLvlLbl val="0"/>
      </c:catAx>
      <c:valAx>
        <c:axId val="13610496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1361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 промежуточный'!$A$50:$A$53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'2 промежуточный'!$B$50:$B$53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0-46B5-A77F-242BEFDBA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'2 промежуточный'!$C$67:$D$67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'2 промежуточный'!$C$68:$D$68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5C-45DF-B8CB-1365DB64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1776"/>
        <c:axId val="137533312"/>
      </c:scatterChart>
      <c:valAx>
        <c:axId val="13753177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33312"/>
        <c:crosses val="autoZero"/>
        <c:crossBetween val="midCat"/>
      </c:valAx>
      <c:valAx>
        <c:axId val="13753331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317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'2 промежуточный'!$A$76:$A$87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промежуточный'!$B$76:$B$87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5-4857-A4DC-34B4645D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13504"/>
        <c:axId val="169815040"/>
      </c:radarChart>
      <c:catAx>
        <c:axId val="169813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15040"/>
        <c:crosses val="autoZero"/>
        <c:auto val="1"/>
        <c:lblAlgn val="ctr"/>
        <c:lblOffset val="100"/>
        <c:noMultiLvlLbl val="0"/>
      </c:catAx>
      <c:valAx>
        <c:axId val="1698150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промежуточный'!$B$111:$B$122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0-4F67-92A0-4A3DB3A6502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промежуточный'!$C$111:$C$122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0-4F67-92A0-4A3DB3A65020}"/>
            </c:ext>
          </c:extLst>
        </c:ser>
        <c:ser>
          <c:idx val="2"/>
          <c:order val="2"/>
          <c:tx>
            <c:v>Педагоги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промежуточный'!$D$111:$D$122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0-4F67-92A0-4A3DB3A65020}"/>
            </c:ext>
          </c:extLst>
        </c:ser>
        <c:ser>
          <c:idx val="3"/>
          <c:order val="3"/>
          <c:tx>
            <c:v>Родители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промежуточный'!$E$111:$E$122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0-4F67-92A0-4A3DB3A6502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0-4F67-92A0-4A3DB3A6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41792"/>
        <c:axId val="169843328"/>
      </c:radarChart>
      <c:catAx>
        <c:axId val="169841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43328"/>
        <c:crosses val="autoZero"/>
        <c:auto val="1"/>
        <c:lblAlgn val="ctr"/>
        <c:lblOffset val="100"/>
        <c:noMultiLvlLbl val="0"/>
      </c:catAx>
      <c:valAx>
        <c:axId val="1698433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41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итоговый!$A$41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итоговый!$A$44:$A$47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итоговый!$B$44:$B$47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8-4098-9C73-9B7CDC7F6F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6102272"/>
        <c:axId val="136104960"/>
      </c:radarChart>
      <c:catAx>
        <c:axId val="136102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36104960"/>
        <c:crosses val="autoZero"/>
        <c:auto val="1"/>
        <c:lblAlgn val="ctr"/>
        <c:lblOffset val="100"/>
        <c:noMultiLvlLbl val="0"/>
      </c:catAx>
      <c:valAx>
        <c:axId val="13610496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1361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итоговый!$A$41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итоговый!$A$50:$A$53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итоговый!$B$50:$B$53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4-4871-A20E-803994E73B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итоговый!$C$67:$D$67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итоговый!$C$68:$D$68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7-4A15-B465-26D12C34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1776"/>
        <c:axId val="137533312"/>
      </c:scatterChart>
      <c:valAx>
        <c:axId val="13753177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33312"/>
        <c:crosses val="autoZero"/>
        <c:crossBetween val="midCat"/>
      </c:valAx>
      <c:valAx>
        <c:axId val="13753331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317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итоговый!$A$76:$A$87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итоговый!$B$76:$B$87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3-48F6-98A6-567FA1C2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13504"/>
        <c:axId val="169815040"/>
      </c:radarChart>
      <c:catAx>
        <c:axId val="169813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15040"/>
        <c:crosses val="autoZero"/>
        <c:auto val="1"/>
        <c:lblAlgn val="ctr"/>
        <c:lblOffset val="100"/>
        <c:noMultiLvlLbl val="0"/>
      </c:catAx>
      <c:valAx>
        <c:axId val="1698150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'входной мониторинг'!$A$41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'входной мониторинг'!$A$50:$A$53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'входной мониторинг'!$B$50:$B$53</c:f>
              <c:numCache>
                <c:formatCode>0</c:formatCode>
                <c:ptCount val="4"/>
                <c:pt idx="0">
                  <c:v>36</c:v>
                </c:pt>
                <c:pt idx="1">
                  <c:v>31</c:v>
                </c:pt>
                <c:pt idx="2">
                  <c:v>16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5-4AE9-A762-6B0E522815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итоговый!$B$111:$B$122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4-448B-BB98-1DF973D7ED2A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итоговый!$C$111:$C$122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4-448B-BB98-1DF973D7ED2A}"/>
            </c:ext>
          </c:extLst>
        </c:ser>
        <c:ser>
          <c:idx val="2"/>
          <c:order val="2"/>
          <c:tx>
            <c:v>Педагоги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итоговый!$D$111:$D$122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4-448B-BB98-1DF973D7ED2A}"/>
            </c:ext>
          </c:extLst>
        </c:ser>
        <c:ser>
          <c:idx val="3"/>
          <c:order val="3"/>
          <c:tx>
            <c:v>Родители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итоговый!$E$111:$E$122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44-448B-BB98-1DF973D7ED2A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44-448B-BB98-1DF973D7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41792"/>
        <c:axId val="169843328"/>
      </c:radarChart>
      <c:catAx>
        <c:axId val="169841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43328"/>
        <c:crosses val="autoZero"/>
        <c:auto val="1"/>
        <c:lblAlgn val="ctr"/>
        <c:lblOffset val="100"/>
        <c:noMultiLvlLbl val="0"/>
      </c:catAx>
      <c:valAx>
        <c:axId val="1698433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41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'входной мониторинг'!$C$67:$D$67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'входной мониторинг'!$C$68:$D$68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F4-4DB8-BA6C-F230B919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1776"/>
        <c:axId val="137533312"/>
      </c:scatterChart>
      <c:valAx>
        <c:axId val="13753177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33312"/>
        <c:crosses val="autoZero"/>
        <c:crossBetween val="midCat"/>
      </c:valAx>
      <c:valAx>
        <c:axId val="13753331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317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'входной мониторинг'!$A$76:$A$87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мониторинг'!$B$76:$B$87</c:f>
              <c:numCache>
                <c:formatCode>General</c:formatCode>
                <c:ptCount val="12"/>
                <c:pt idx="0">
                  <c:v>4.5</c:v>
                </c:pt>
                <c:pt idx="1">
                  <c:v>5.4</c:v>
                </c:pt>
                <c:pt idx="2">
                  <c:v>3.9</c:v>
                </c:pt>
                <c:pt idx="3">
                  <c:v>3.1</c:v>
                </c:pt>
                <c:pt idx="4">
                  <c:v>4.5999999999999996</c:v>
                </c:pt>
                <c:pt idx="5">
                  <c:v>5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5.0999999999999996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4-4789-890E-3586FF56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13504"/>
        <c:axId val="169815040"/>
      </c:radarChart>
      <c:catAx>
        <c:axId val="169813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15040"/>
        <c:crosses val="autoZero"/>
        <c:auto val="1"/>
        <c:lblAlgn val="ctr"/>
        <c:lblOffset val="100"/>
        <c:noMultiLvlLbl val="0"/>
      </c:catAx>
      <c:valAx>
        <c:axId val="1698150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мониторинг'!$B$111:$B$122</c:f>
              <c:numCache>
                <c:formatCode>General</c:formatCode>
                <c:ptCount val="12"/>
                <c:pt idx="0">
                  <c:v>3.85</c:v>
                </c:pt>
                <c:pt idx="1">
                  <c:v>5.4</c:v>
                </c:pt>
                <c:pt idx="2">
                  <c:v>4.2</c:v>
                </c:pt>
                <c:pt idx="3">
                  <c:v>3.5</c:v>
                </c:pt>
                <c:pt idx="4">
                  <c:v>3.6</c:v>
                </c:pt>
                <c:pt idx="5">
                  <c:v>6</c:v>
                </c:pt>
                <c:pt idx="6">
                  <c:v>5</c:v>
                </c:pt>
                <c:pt idx="7">
                  <c:v>2.6</c:v>
                </c:pt>
                <c:pt idx="8">
                  <c:v>2.5</c:v>
                </c:pt>
                <c:pt idx="9">
                  <c:v>6.25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F-45EC-B5A4-96854343D06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мониторинг'!$C$111:$C$122</c:f>
              <c:numCache>
                <c:formatCode>General</c:formatCode>
                <c:ptCount val="12"/>
                <c:pt idx="0">
                  <c:v>4.5</c:v>
                </c:pt>
                <c:pt idx="1">
                  <c:v>5.4</c:v>
                </c:pt>
                <c:pt idx="2">
                  <c:v>3.9</c:v>
                </c:pt>
                <c:pt idx="3">
                  <c:v>3.1</c:v>
                </c:pt>
                <c:pt idx="4">
                  <c:v>4.5999999999999996</c:v>
                </c:pt>
                <c:pt idx="5">
                  <c:v>5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5.0999999999999996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F-45EC-B5A4-96854343D060}"/>
            </c:ext>
          </c:extLst>
        </c:ser>
        <c:ser>
          <c:idx val="2"/>
          <c:order val="2"/>
          <c:tx>
            <c:v>Педагоги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мониторинг'!$D$111:$D$122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5.5</c:v>
                </c:pt>
                <c:pt idx="2">
                  <c:v>4</c:v>
                </c:pt>
                <c:pt idx="3">
                  <c:v>3.5</c:v>
                </c:pt>
                <c:pt idx="4">
                  <c:v>6</c:v>
                </c:pt>
                <c:pt idx="5">
                  <c:v>6.8</c:v>
                </c:pt>
                <c:pt idx="6">
                  <c:v>5</c:v>
                </c:pt>
                <c:pt idx="7">
                  <c:v>2.6</c:v>
                </c:pt>
                <c:pt idx="8">
                  <c:v>3.2</c:v>
                </c:pt>
                <c:pt idx="9">
                  <c:v>5.7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F-45EC-B5A4-96854343D060}"/>
            </c:ext>
          </c:extLst>
        </c:ser>
        <c:ser>
          <c:idx val="3"/>
          <c:order val="3"/>
          <c:tx>
            <c:v>Родители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мониторинг'!$E$111:$E$122</c:f>
              <c:numCache>
                <c:formatCode>General</c:formatCode>
                <c:ptCount val="12"/>
                <c:pt idx="0">
                  <c:v>3.5</c:v>
                </c:pt>
                <c:pt idx="1">
                  <c:v>5</c:v>
                </c:pt>
                <c:pt idx="2">
                  <c:v>3.9</c:v>
                </c:pt>
                <c:pt idx="3">
                  <c:v>4.2</c:v>
                </c:pt>
                <c:pt idx="4">
                  <c:v>5.8</c:v>
                </c:pt>
                <c:pt idx="5">
                  <c:v>7</c:v>
                </c:pt>
                <c:pt idx="6">
                  <c:v>5</c:v>
                </c:pt>
                <c:pt idx="7">
                  <c:v>2.8</c:v>
                </c:pt>
                <c:pt idx="8">
                  <c:v>4</c:v>
                </c:pt>
                <c:pt idx="9">
                  <c:v>5.5</c:v>
                </c:pt>
                <c:pt idx="10">
                  <c:v>4.5</c:v>
                </c:pt>
                <c:pt idx="1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F-45EC-B5A4-96854343D06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EF-45EC-B5A4-96854343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41792"/>
        <c:axId val="169843328"/>
      </c:radarChart>
      <c:catAx>
        <c:axId val="169841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43328"/>
        <c:crosses val="autoZero"/>
        <c:auto val="1"/>
        <c:lblAlgn val="ctr"/>
        <c:lblOffset val="100"/>
        <c:noMultiLvlLbl val="0"/>
      </c:catAx>
      <c:valAx>
        <c:axId val="1698433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41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'1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 промежуточный'!$A$44:$A$47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'1 промежуточный'!$B$44:$B$47</c:f>
              <c:numCache>
                <c:formatCode>0</c:formatCode>
                <c:ptCount val="4"/>
                <c:pt idx="0">
                  <c:v>60</c:v>
                </c:pt>
                <c:pt idx="1">
                  <c:v>48.333333333333336</c:v>
                </c:pt>
                <c:pt idx="2">
                  <c:v>40</c:v>
                </c:pt>
                <c:pt idx="3">
                  <c:v>51.666666666666664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F-487B-86C6-5AD302D32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6102272"/>
        <c:axId val="136104960"/>
      </c:radarChart>
      <c:catAx>
        <c:axId val="136102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36104960"/>
        <c:crosses val="autoZero"/>
        <c:auto val="1"/>
        <c:lblAlgn val="ctr"/>
        <c:lblOffset val="100"/>
        <c:noMultiLvlLbl val="0"/>
      </c:catAx>
      <c:valAx>
        <c:axId val="13610496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1361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'1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 промежуточный'!$A$50:$A$53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'1 промежуточный'!$B$50:$B$53</c:f>
              <c:numCache>
                <c:formatCode>0</c:formatCode>
                <c:ptCount val="4"/>
                <c:pt idx="0">
                  <c:v>19.333333333333336</c:v>
                </c:pt>
                <c:pt idx="1">
                  <c:v>29</c:v>
                </c:pt>
                <c:pt idx="2">
                  <c:v>31</c:v>
                </c:pt>
                <c:pt idx="3">
                  <c:v>20.666666666666664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C-4861-BFFE-8F9047339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'1 промежуточный'!$C$67:$D$67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'1 промежуточный'!$C$68:$D$68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49-4233-8182-BFF4D1D3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1776"/>
        <c:axId val="137533312"/>
      </c:scatterChart>
      <c:valAx>
        <c:axId val="13753177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33312"/>
        <c:crosses val="autoZero"/>
        <c:crossBetween val="midCat"/>
      </c:valAx>
      <c:valAx>
        <c:axId val="13753331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317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'1 промежуточный'!$A$76:$A$87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промежуточный'!$B$76:$B$87</c:f>
              <c:numCache>
                <c:formatCode>General</c:formatCode>
                <c:ptCount val="12"/>
                <c:pt idx="0">
                  <c:v>3.65</c:v>
                </c:pt>
                <c:pt idx="1">
                  <c:v>5.4</c:v>
                </c:pt>
                <c:pt idx="2">
                  <c:v>3.9</c:v>
                </c:pt>
                <c:pt idx="3">
                  <c:v>4.3499999999999996</c:v>
                </c:pt>
                <c:pt idx="4">
                  <c:v>4.5999999999999996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5.75</c:v>
                </c:pt>
                <c:pt idx="10">
                  <c:v>4.7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6-4507-8F9B-9377726C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13504"/>
        <c:axId val="169815040"/>
      </c:radarChart>
      <c:catAx>
        <c:axId val="169813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9815040"/>
        <c:crosses val="autoZero"/>
        <c:auto val="1"/>
        <c:lblAlgn val="ctr"/>
        <c:lblOffset val="100"/>
        <c:noMultiLvlLbl val="0"/>
      </c:catAx>
      <c:valAx>
        <c:axId val="1698150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9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1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3.xml"/><Relationship Id="rId7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8.xml"/><Relationship Id="rId7" Type="http://schemas.openxmlformats.org/officeDocument/2006/relationships/image" Target="../media/image2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3604F76-7533-4C44-B990-B91A9922F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8ADD86B-0FD8-4E4D-808F-255963076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269760</xdr:colOff>
      <xdr:row>12</xdr:row>
      <xdr:rowOff>533399</xdr:rowOff>
    </xdr:from>
    <xdr:to>
      <xdr:col>7</xdr:col>
      <xdr:colOff>376916</xdr:colOff>
      <xdr:row>16</xdr:row>
      <xdr:rowOff>604837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34B5DB5-1F20-410D-8F0A-1AD99DEF5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F7B5B6AD-DF12-4AE6-92A4-0FC0A3CF8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DDF24EC-05E8-409F-B8F5-33A0E48A3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C1C3873-01F3-49DF-93E0-98D933FE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3E7E993-9074-45C6-B1F3-8C8C6E94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BBE663C-3F99-4AB4-8089-E649B1BE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523547" y="9281306"/>
          <a:ext cx="7061491" cy="4348145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519290</xdr:colOff>
      <xdr:row>12</xdr:row>
      <xdr:rowOff>412141</xdr:rowOff>
    </xdr:from>
    <xdr:to>
      <xdr:col>28</xdr:col>
      <xdr:colOff>176637</xdr:colOff>
      <xdr:row>16</xdr:row>
      <xdr:rowOff>455508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40779" y="7675460"/>
          <a:ext cx="7877220" cy="3707452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80182" y="9698181"/>
          <a:ext cx="6736773" cy="4311294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AF900B-EFF6-4B74-9830-EE2FDA202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592C841-84BA-4827-8B91-DB1BDCBE1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9EECEB1-433E-4358-AD61-1A41F22F1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EC162B7-15E0-47DA-8592-D0B923BA0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8700E7C-0AA4-4D56-8EF2-8FDC85785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902C344-348B-4D36-AE3E-66551B3C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EDA1797-37FE-411E-B513-9BAF8F35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BDD5376-792A-4457-8A16-D8E34430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C3CE80E-78CE-4177-BAF6-29D2EA4C9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7EF22F0-7D64-49CC-AFFB-32C2A6033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79229B7-8A9B-4883-9D3F-705C05A51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D623BB0-EAFF-4353-9E12-349C65C7B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D8CA839A-1FE8-4C54-9EE4-101D2011C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C7A1827-2494-4148-B8FD-799BFABD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1B82A30-CEED-4125-9A4B-1A08414E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79F9026-9234-4DFB-94F6-CEB92626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opLeftCell="A19" zoomScale="50" zoomScaleNormal="50" workbookViewId="0">
      <selection activeCell="D124" sqref="D124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32874</v>
      </c>
    </row>
    <row r="2" spans="1:32" ht="20.25" x14ac:dyDescent="0.3">
      <c r="A2" s="20" t="s">
        <v>51</v>
      </c>
      <c r="B2" s="22"/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38" t="s">
        <v>14</v>
      </c>
      <c r="E4" s="38"/>
    </row>
    <row r="5" spans="1:32" ht="25.5" x14ac:dyDescent="0.35">
      <c r="A5" s="37" t="s">
        <v>0</v>
      </c>
      <c r="B5" s="39" t="s">
        <v>13</v>
      </c>
      <c r="C5" s="39"/>
      <c r="D5" s="40" t="s">
        <v>13</v>
      </c>
      <c r="E5" s="40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40</v>
      </c>
      <c r="C7" s="34">
        <v>60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1" t="s">
        <v>15</v>
      </c>
      <c r="E8" s="42"/>
    </row>
    <row r="9" spans="1:32" ht="150" x14ac:dyDescent="0.25">
      <c r="A9" s="33" t="s">
        <v>1</v>
      </c>
      <c r="B9" s="34">
        <v>30</v>
      </c>
      <c r="C9" s="34">
        <v>70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20</v>
      </c>
      <c r="C11" s="34">
        <v>80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20</v>
      </c>
      <c r="C13" s="34">
        <v>80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60</v>
      </c>
      <c r="C15" s="34">
        <v>40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80</v>
      </c>
      <c r="C17" s="34">
        <v>20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73.333333333333329</v>
      </c>
      <c r="C44" s="23">
        <f>B44+B46</f>
        <v>100</v>
      </c>
    </row>
    <row r="45" spans="1:4" ht="18.75" x14ac:dyDescent="0.3">
      <c r="A45" s="9" t="s">
        <v>17</v>
      </c>
      <c r="B45" s="24">
        <f>(C7+C9+C11)/3</f>
        <v>70</v>
      </c>
      <c r="C45" s="23">
        <f>B45+B47</f>
        <v>100</v>
      </c>
    </row>
    <row r="46" spans="1:4" ht="18.75" x14ac:dyDescent="0.3">
      <c r="A46" s="9" t="s">
        <v>19</v>
      </c>
      <c r="B46" s="24">
        <f>(B13+C15+C17)/3</f>
        <v>26.666666666666668</v>
      </c>
    </row>
    <row r="47" spans="1:4" ht="18.75" x14ac:dyDescent="0.3">
      <c r="A47" s="9" t="s">
        <v>16</v>
      </c>
      <c r="B47" s="24">
        <f>(B7+B9+B11)/3</f>
        <v>30</v>
      </c>
    </row>
    <row r="50" spans="1:2" ht="18.75" x14ac:dyDescent="0.3">
      <c r="A50" s="9" t="s">
        <v>24</v>
      </c>
      <c r="B50" s="24">
        <v>36</v>
      </c>
    </row>
    <row r="51" spans="1:2" ht="18.75" x14ac:dyDescent="0.3">
      <c r="A51" s="9" t="s">
        <v>20</v>
      </c>
      <c r="B51" s="24">
        <v>31</v>
      </c>
    </row>
    <row r="52" spans="1:2" ht="18.75" x14ac:dyDescent="0.3">
      <c r="A52" s="9" t="s">
        <v>21</v>
      </c>
      <c r="B52" s="24">
        <v>16</v>
      </c>
    </row>
    <row r="53" spans="1:2" ht="18.75" x14ac:dyDescent="0.3">
      <c r="A53" s="9" t="s">
        <v>22</v>
      </c>
      <c r="B53" s="24">
        <v>18</v>
      </c>
    </row>
    <row r="59" spans="1:2" x14ac:dyDescent="0.25">
      <c r="A59" s="3">
        <v>1</v>
      </c>
      <c r="B59">
        <f>IF(B7&gt;50,-1,1)</f>
        <v>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1</v>
      </c>
    </row>
    <row r="65" spans="1:4" x14ac:dyDescent="0.25">
      <c r="A65" s="3">
        <v>6</v>
      </c>
      <c r="B65">
        <f>IF(B17&gt;50,1,-1)</f>
        <v>1</v>
      </c>
    </row>
    <row r="67" spans="1:4" x14ac:dyDescent="0.25">
      <c r="B67" t="s">
        <v>26</v>
      </c>
      <c r="C67">
        <v>0</v>
      </c>
      <c r="D67">
        <f>SUM(B59:B61)</f>
        <v>3</v>
      </c>
    </row>
    <row r="68" spans="1:4" x14ac:dyDescent="0.25">
      <c r="B68" t="s">
        <v>25</v>
      </c>
      <c r="C68">
        <v>0</v>
      </c>
      <c r="D68">
        <f>SUM(B63:B65)</f>
        <v>3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4.5</v>
      </c>
      <c r="C76" s="25" t="s">
        <v>61</v>
      </c>
    </row>
    <row r="77" spans="1:4" ht="32.25" x14ac:dyDescent="0.3">
      <c r="A77" s="13" t="s">
        <v>30</v>
      </c>
      <c r="B77" s="14">
        <v>5.4</v>
      </c>
      <c r="C77" s="26" t="s">
        <v>53</v>
      </c>
    </row>
    <row r="78" spans="1:4" ht="23.25" x14ac:dyDescent="0.3">
      <c r="A78" s="13" t="s">
        <v>31</v>
      </c>
      <c r="B78" s="14">
        <v>3.9</v>
      </c>
    </row>
    <row r="79" spans="1:4" ht="23.25" x14ac:dyDescent="0.3">
      <c r="A79" s="13" t="s">
        <v>32</v>
      </c>
      <c r="B79" s="14">
        <v>3.1</v>
      </c>
    </row>
    <row r="80" spans="1:4" ht="23.25" x14ac:dyDescent="0.3">
      <c r="A80" s="13" t="s">
        <v>33</v>
      </c>
      <c r="B80" s="14">
        <v>4.5999999999999996</v>
      </c>
    </row>
    <row r="81" spans="1:2" ht="23.25" x14ac:dyDescent="0.3">
      <c r="A81" s="13" t="s">
        <v>34</v>
      </c>
      <c r="B81" s="14">
        <v>5</v>
      </c>
    </row>
    <row r="82" spans="1:2" ht="23.25" x14ac:dyDescent="0.3">
      <c r="A82" s="13" t="s">
        <v>35</v>
      </c>
      <c r="B82" s="14">
        <v>3.5</v>
      </c>
    </row>
    <row r="83" spans="1:2" ht="23.25" x14ac:dyDescent="0.3">
      <c r="A83" s="13" t="s">
        <v>18</v>
      </c>
      <c r="B83" s="14">
        <v>3.5</v>
      </c>
    </row>
    <row r="84" spans="1:2" ht="23.25" x14ac:dyDescent="0.3">
      <c r="A84" s="13" t="s">
        <v>36</v>
      </c>
      <c r="B84" s="14">
        <v>3</v>
      </c>
    </row>
    <row r="85" spans="1:2" ht="23.25" x14ac:dyDescent="0.3">
      <c r="A85" s="13" t="s">
        <v>37</v>
      </c>
      <c r="B85" s="14">
        <v>5.0999999999999996</v>
      </c>
    </row>
    <row r="86" spans="1:2" ht="23.25" x14ac:dyDescent="0.3">
      <c r="A86" s="13" t="s">
        <v>38</v>
      </c>
      <c r="B86" s="14">
        <v>4.7</v>
      </c>
    </row>
    <row r="87" spans="1:2" ht="23.25" x14ac:dyDescent="0.3">
      <c r="A87" s="13" t="s">
        <v>39</v>
      </c>
      <c r="B87" s="14">
        <v>3.7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1</v>
      </c>
      <c r="C110" s="15">
        <v>1</v>
      </c>
      <c r="D110" s="15">
        <v>18</v>
      </c>
      <c r="E110" s="15">
        <v>13</v>
      </c>
      <c r="F110" s="17">
        <v>0</v>
      </c>
    </row>
    <row r="111" spans="1:6" ht="23.25" x14ac:dyDescent="0.3">
      <c r="A111" s="13" t="s">
        <v>29</v>
      </c>
      <c r="B111" s="14">
        <v>3.85</v>
      </c>
      <c r="C111" s="14">
        <v>4.5</v>
      </c>
      <c r="D111" s="14">
        <v>4.0999999999999996</v>
      </c>
      <c r="E111" s="14">
        <v>3.5</v>
      </c>
      <c r="F111" s="14">
        <v>0</v>
      </c>
    </row>
    <row r="112" spans="1:6" ht="23.25" x14ac:dyDescent="0.3">
      <c r="A112" s="13" t="s">
        <v>30</v>
      </c>
      <c r="B112" s="14">
        <v>5.4</v>
      </c>
      <c r="C112" s="14">
        <v>5.4</v>
      </c>
      <c r="D112" s="14">
        <v>5.5</v>
      </c>
      <c r="E112" s="14">
        <v>5</v>
      </c>
      <c r="F112" s="14">
        <v>0</v>
      </c>
    </row>
    <row r="113" spans="1:9" ht="23.25" x14ac:dyDescent="0.3">
      <c r="A113" s="13" t="s">
        <v>31</v>
      </c>
      <c r="B113" s="14">
        <v>4.2</v>
      </c>
      <c r="C113" s="14">
        <v>3.9</v>
      </c>
      <c r="D113" s="14">
        <v>4</v>
      </c>
      <c r="E113" s="14">
        <v>3.9</v>
      </c>
      <c r="F113" s="14">
        <v>0</v>
      </c>
      <c r="I113" s="18"/>
    </row>
    <row r="114" spans="1:9" ht="23.25" x14ac:dyDescent="0.3">
      <c r="A114" s="13" t="s">
        <v>32</v>
      </c>
      <c r="B114" s="14">
        <v>3.5</v>
      </c>
      <c r="C114" s="14">
        <v>3.1</v>
      </c>
      <c r="D114" s="14">
        <v>3.5</v>
      </c>
      <c r="E114" s="14">
        <v>4.2</v>
      </c>
      <c r="F114" s="14">
        <v>0</v>
      </c>
    </row>
    <row r="115" spans="1:9" ht="23.25" x14ac:dyDescent="0.3">
      <c r="A115" s="13" t="s">
        <v>33</v>
      </c>
      <c r="B115" s="14">
        <v>3.6</v>
      </c>
      <c r="C115" s="14">
        <v>4.5999999999999996</v>
      </c>
      <c r="D115" s="14">
        <v>6</v>
      </c>
      <c r="E115" s="14">
        <v>5.8</v>
      </c>
      <c r="F115" s="14">
        <v>0</v>
      </c>
    </row>
    <row r="116" spans="1:9" ht="23.25" x14ac:dyDescent="0.3">
      <c r="A116" s="13" t="s">
        <v>34</v>
      </c>
      <c r="B116" s="14">
        <v>6</v>
      </c>
      <c r="C116" s="14">
        <v>5</v>
      </c>
      <c r="D116" s="14">
        <v>6.8</v>
      </c>
      <c r="E116" s="14">
        <v>7</v>
      </c>
      <c r="F116" s="14">
        <v>0</v>
      </c>
    </row>
    <row r="117" spans="1:9" ht="23.25" x14ac:dyDescent="0.3">
      <c r="A117" s="13" t="s">
        <v>35</v>
      </c>
      <c r="B117" s="14">
        <v>5</v>
      </c>
      <c r="C117" s="14">
        <v>3.5</v>
      </c>
      <c r="D117" s="14">
        <v>5</v>
      </c>
      <c r="E117" s="14">
        <v>5</v>
      </c>
      <c r="F117" s="14">
        <v>0</v>
      </c>
    </row>
    <row r="118" spans="1:9" ht="23.25" x14ac:dyDescent="0.3">
      <c r="A118" s="13" t="s">
        <v>18</v>
      </c>
      <c r="B118" s="14">
        <v>2.6</v>
      </c>
      <c r="C118" s="14">
        <v>3.5</v>
      </c>
      <c r="D118" s="14">
        <v>2.6</v>
      </c>
      <c r="E118" s="14">
        <v>2.8</v>
      </c>
      <c r="F118" s="14">
        <v>0</v>
      </c>
    </row>
    <row r="119" spans="1:9" ht="23.25" x14ac:dyDescent="0.3">
      <c r="A119" s="13" t="s">
        <v>36</v>
      </c>
      <c r="B119" s="14">
        <v>2.5</v>
      </c>
      <c r="C119" s="14">
        <v>3</v>
      </c>
      <c r="D119" s="14">
        <v>3.2</v>
      </c>
      <c r="E119" s="14">
        <v>4</v>
      </c>
      <c r="F119" s="14">
        <v>0</v>
      </c>
    </row>
    <row r="120" spans="1:9" ht="23.25" x14ac:dyDescent="0.3">
      <c r="A120" s="13" t="s">
        <v>37</v>
      </c>
      <c r="B120" s="14">
        <v>6.25</v>
      </c>
      <c r="C120" s="14">
        <v>5.0999999999999996</v>
      </c>
      <c r="D120" s="14">
        <v>5.7</v>
      </c>
      <c r="E120" s="14">
        <v>5.5</v>
      </c>
      <c r="F120" s="14">
        <v>0</v>
      </c>
    </row>
    <row r="121" spans="1:9" ht="23.25" x14ac:dyDescent="0.3">
      <c r="A121" s="13" t="s">
        <v>38</v>
      </c>
      <c r="B121" s="14">
        <v>4.7</v>
      </c>
      <c r="C121" s="14">
        <v>4.7</v>
      </c>
      <c r="D121" s="14">
        <v>4.7</v>
      </c>
      <c r="E121" s="14">
        <v>4.5</v>
      </c>
      <c r="F121" s="14">
        <v>0</v>
      </c>
    </row>
    <row r="122" spans="1:9" ht="23.25" x14ac:dyDescent="0.3">
      <c r="A122" s="13" t="s">
        <v>39</v>
      </c>
      <c r="B122" s="14">
        <v>3.7</v>
      </c>
      <c r="C122" s="14">
        <v>3.7</v>
      </c>
      <c r="D122" s="14">
        <v>3.7</v>
      </c>
      <c r="E122" s="14">
        <v>3.5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zoomScale="47" zoomScaleNormal="47" workbookViewId="0">
      <selection activeCell="B2" sqref="B2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 t="s">
        <v>73</v>
      </c>
    </row>
    <row r="2" spans="1:32" ht="20.25" x14ac:dyDescent="0.3">
      <c r="A2" s="20" t="s">
        <v>51</v>
      </c>
      <c r="B2" s="22" t="s">
        <v>74</v>
      </c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38" t="s">
        <v>14</v>
      </c>
      <c r="E4" s="38"/>
    </row>
    <row r="5" spans="1:32" ht="25.5" x14ac:dyDescent="0.35">
      <c r="A5" s="37" t="s">
        <v>0</v>
      </c>
      <c r="B5" s="39" t="s">
        <v>13</v>
      </c>
      <c r="C5" s="39"/>
      <c r="D5" s="40" t="s">
        <v>13</v>
      </c>
      <c r="E5" s="40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65</v>
      </c>
      <c r="C7" s="34">
        <v>35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1" t="s">
        <v>15</v>
      </c>
      <c r="E8" s="42"/>
    </row>
    <row r="9" spans="1:32" ht="150" x14ac:dyDescent="0.25">
      <c r="A9" s="33" t="s">
        <v>1</v>
      </c>
      <c r="B9" s="34">
        <v>60</v>
      </c>
      <c r="C9" s="34">
        <v>40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30</v>
      </c>
      <c r="C11" s="34">
        <v>70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55</v>
      </c>
      <c r="C13" s="34">
        <v>45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70</v>
      </c>
      <c r="C15" s="34">
        <v>30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65</v>
      </c>
      <c r="C17" s="34">
        <v>35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60</v>
      </c>
      <c r="C44" s="23">
        <f>B44+B46</f>
        <v>100</v>
      </c>
    </row>
    <row r="45" spans="1:4" ht="18.75" x14ac:dyDescent="0.3">
      <c r="A45" s="9" t="s">
        <v>17</v>
      </c>
      <c r="B45" s="24">
        <f>(C7+C9+C11)/3</f>
        <v>48.333333333333336</v>
      </c>
      <c r="C45" s="23">
        <f>B45+B47</f>
        <v>100</v>
      </c>
    </row>
    <row r="46" spans="1:4" ht="18.75" x14ac:dyDescent="0.3">
      <c r="A46" s="9" t="s">
        <v>19</v>
      </c>
      <c r="B46" s="24">
        <f>(B13+C15+C17)/3</f>
        <v>40</v>
      </c>
    </row>
    <row r="47" spans="1:4" ht="18.75" x14ac:dyDescent="0.3">
      <c r="A47" s="9" t="s">
        <v>16</v>
      </c>
      <c r="B47" s="24">
        <f>(B7+B9+B11)/3</f>
        <v>51.666666666666664</v>
      </c>
    </row>
    <row r="50" spans="1:2" ht="18.75" x14ac:dyDescent="0.3">
      <c r="A50" s="9" t="s">
        <v>24</v>
      </c>
      <c r="B50" s="24">
        <f>B45*B46/100</f>
        <v>19.333333333333336</v>
      </c>
    </row>
    <row r="51" spans="1:2" ht="18.75" x14ac:dyDescent="0.3">
      <c r="A51" s="9" t="s">
        <v>20</v>
      </c>
      <c r="B51" s="24">
        <f>B45*B44/100</f>
        <v>29</v>
      </c>
    </row>
    <row r="52" spans="1:2" ht="18.75" x14ac:dyDescent="0.3">
      <c r="A52" s="9" t="s">
        <v>21</v>
      </c>
      <c r="B52" s="24">
        <f>B47*B44/100</f>
        <v>31</v>
      </c>
    </row>
    <row r="53" spans="1:2" ht="18.75" x14ac:dyDescent="0.3">
      <c r="A53" s="9" t="s">
        <v>22</v>
      </c>
      <c r="B53" s="24">
        <f>B47*B46/100</f>
        <v>20.666666666666664</v>
      </c>
    </row>
    <row r="59" spans="1:2" x14ac:dyDescent="0.25">
      <c r="A59" s="3">
        <v>1</v>
      </c>
      <c r="B59">
        <f>IF(B7&gt;50,-1,1)</f>
        <v>-1</v>
      </c>
    </row>
    <row r="60" spans="1:2" x14ac:dyDescent="0.25">
      <c r="A60" s="3">
        <v>2</v>
      </c>
      <c r="B60">
        <f>IF(B9&gt;50,-1,1)</f>
        <v>-1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-1</v>
      </c>
    </row>
    <row r="64" spans="1:2" x14ac:dyDescent="0.25">
      <c r="A64" s="3">
        <v>5</v>
      </c>
      <c r="B64">
        <f>IF(B15&gt;50,1,-1)</f>
        <v>1</v>
      </c>
    </row>
    <row r="65" spans="1:4" x14ac:dyDescent="0.25">
      <c r="A65" s="3">
        <v>6</v>
      </c>
      <c r="B65">
        <f>IF(B17&gt;50,1,-1)</f>
        <v>1</v>
      </c>
    </row>
    <row r="67" spans="1:4" x14ac:dyDescent="0.25">
      <c r="B67" t="s">
        <v>26</v>
      </c>
      <c r="C67">
        <v>0</v>
      </c>
      <c r="D67">
        <f>SUM(B59:B61)</f>
        <v>-1</v>
      </c>
    </row>
    <row r="68" spans="1:4" x14ac:dyDescent="0.25">
      <c r="B68" t="s">
        <v>25</v>
      </c>
      <c r="C68">
        <v>0</v>
      </c>
      <c r="D68">
        <f>SUM(B63:B65)</f>
        <v>1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3.65</v>
      </c>
      <c r="C76" s="25" t="s">
        <v>61</v>
      </c>
    </row>
    <row r="77" spans="1:4" ht="32.25" x14ac:dyDescent="0.3">
      <c r="A77" s="13" t="s">
        <v>30</v>
      </c>
      <c r="B77" s="14">
        <v>5.4</v>
      </c>
      <c r="C77" s="26" t="s">
        <v>53</v>
      </c>
    </row>
    <row r="78" spans="1:4" ht="23.25" x14ac:dyDescent="0.3">
      <c r="A78" s="13" t="s">
        <v>31</v>
      </c>
      <c r="B78" s="14">
        <v>3.9</v>
      </c>
    </row>
    <row r="79" spans="1:4" ht="23.25" x14ac:dyDescent="0.3">
      <c r="A79" s="13" t="s">
        <v>32</v>
      </c>
      <c r="B79" s="14">
        <v>4.3499999999999996</v>
      </c>
    </row>
    <row r="80" spans="1:4" ht="23.25" x14ac:dyDescent="0.3">
      <c r="A80" s="13" t="s">
        <v>33</v>
      </c>
      <c r="B80" s="14">
        <v>4.5999999999999996</v>
      </c>
    </row>
    <row r="81" spans="1:2" ht="23.25" x14ac:dyDescent="0.3">
      <c r="A81" s="13" t="s">
        <v>34</v>
      </c>
      <c r="B81" s="14">
        <v>7</v>
      </c>
    </row>
    <row r="82" spans="1:2" ht="23.25" x14ac:dyDescent="0.3">
      <c r="A82" s="13" t="s">
        <v>35</v>
      </c>
      <c r="B82" s="14">
        <v>5</v>
      </c>
    </row>
    <row r="83" spans="1:2" ht="23.25" x14ac:dyDescent="0.3">
      <c r="A83" s="13" t="s">
        <v>18</v>
      </c>
      <c r="B83" s="14">
        <v>3</v>
      </c>
    </row>
    <row r="84" spans="1:2" ht="23.25" x14ac:dyDescent="0.3">
      <c r="A84" s="13" t="s">
        <v>36</v>
      </c>
      <c r="B84" s="14">
        <v>4</v>
      </c>
    </row>
    <row r="85" spans="1:2" ht="23.25" x14ac:dyDescent="0.3">
      <c r="A85" s="13" t="s">
        <v>37</v>
      </c>
      <c r="B85" s="14">
        <v>5.75</v>
      </c>
    </row>
    <row r="86" spans="1:2" ht="23.25" x14ac:dyDescent="0.3">
      <c r="A86" s="13" t="s">
        <v>38</v>
      </c>
      <c r="B86" s="14">
        <v>4.7</v>
      </c>
    </row>
    <row r="87" spans="1:2" ht="23.25" x14ac:dyDescent="0.3">
      <c r="A87" s="13" t="s">
        <v>39</v>
      </c>
      <c r="B87" s="14">
        <v>3.7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1</v>
      </c>
      <c r="C110" s="15">
        <v>1</v>
      </c>
      <c r="D110" s="15">
        <v>20</v>
      </c>
      <c r="E110" s="15">
        <v>13</v>
      </c>
      <c r="F110" s="17">
        <v>0</v>
      </c>
    </row>
    <row r="111" spans="1:6" ht="23.25" x14ac:dyDescent="0.3">
      <c r="A111" s="13" t="s">
        <v>29</v>
      </c>
      <c r="B111" s="14">
        <v>4.05</v>
      </c>
      <c r="C111" s="14">
        <v>3.65</v>
      </c>
      <c r="D111" s="14">
        <v>4.25</v>
      </c>
      <c r="E111" s="14">
        <v>3.65</v>
      </c>
      <c r="F111" s="14">
        <v>0</v>
      </c>
    </row>
    <row r="112" spans="1:6" ht="23.25" x14ac:dyDescent="0.3">
      <c r="A112" s="13" t="s">
        <v>30</v>
      </c>
      <c r="B112" s="14">
        <v>5.4</v>
      </c>
      <c r="C112" s="14">
        <v>5.4</v>
      </c>
      <c r="D112" s="14">
        <v>5.9</v>
      </c>
      <c r="E112" s="14">
        <v>5.8</v>
      </c>
      <c r="F112" s="14">
        <v>0</v>
      </c>
    </row>
    <row r="113" spans="1:9" ht="23.25" x14ac:dyDescent="0.3">
      <c r="A113" s="13" t="s">
        <v>31</v>
      </c>
      <c r="B113" s="14">
        <v>4.4000000000000004</v>
      </c>
      <c r="C113" s="14">
        <v>3.9</v>
      </c>
      <c r="D113" s="14">
        <v>4.0999999999999996</v>
      </c>
      <c r="E113" s="14">
        <v>3.9</v>
      </c>
      <c r="F113" s="14">
        <v>0</v>
      </c>
      <c r="I113" s="18"/>
    </row>
    <row r="114" spans="1:9" ht="23.25" x14ac:dyDescent="0.3">
      <c r="A114" s="13" t="s">
        <v>32</v>
      </c>
      <c r="B114" s="14">
        <v>4.3</v>
      </c>
      <c r="C114" s="14">
        <v>4.3499999999999996</v>
      </c>
      <c r="D114" s="14">
        <v>4.3499999999999996</v>
      </c>
      <c r="E114" s="14">
        <v>4.5999999999999996</v>
      </c>
      <c r="F114" s="14">
        <v>0</v>
      </c>
    </row>
    <row r="115" spans="1:9" ht="23.25" x14ac:dyDescent="0.3">
      <c r="A115" s="13" t="s">
        <v>33</v>
      </c>
      <c r="B115" s="14">
        <v>4.5999999999999996</v>
      </c>
      <c r="C115" s="14">
        <v>4.5999999999999996</v>
      </c>
      <c r="D115" s="14">
        <v>6.6</v>
      </c>
      <c r="E115" s="14">
        <v>6.6</v>
      </c>
      <c r="F115" s="14">
        <v>0</v>
      </c>
    </row>
    <row r="116" spans="1:9" ht="23.25" x14ac:dyDescent="0.3">
      <c r="A116" s="13" t="s">
        <v>34</v>
      </c>
      <c r="B116" s="14">
        <v>7</v>
      </c>
      <c r="C116" s="14">
        <v>7</v>
      </c>
      <c r="D116" s="14">
        <v>7</v>
      </c>
      <c r="E116" s="14">
        <v>7</v>
      </c>
      <c r="F116" s="14">
        <v>0</v>
      </c>
    </row>
    <row r="117" spans="1:9" ht="23.25" x14ac:dyDescent="0.3">
      <c r="A117" s="13" t="s">
        <v>35</v>
      </c>
      <c r="B117" s="14">
        <v>5</v>
      </c>
      <c r="C117" s="14">
        <v>5</v>
      </c>
      <c r="D117" s="14">
        <v>5</v>
      </c>
      <c r="E117" s="14">
        <v>5</v>
      </c>
      <c r="F117" s="14">
        <v>0</v>
      </c>
    </row>
    <row r="118" spans="1:9" ht="23.25" x14ac:dyDescent="0.3">
      <c r="A118" s="13" t="s">
        <v>18</v>
      </c>
      <c r="B118" s="14">
        <v>2.6</v>
      </c>
      <c r="C118" s="14">
        <v>3</v>
      </c>
      <c r="D118" s="14">
        <v>3</v>
      </c>
      <c r="E118" s="14">
        <v>3</v>
      </c>
      <c r="F118" s="14">
        <v>0</v>
      </c>
    </row>
    <row r="119" spans="1:9" ht="23.25" x14ac:dyDescent="0.3">
      <c r="A119" s="13" t="s">
        <v>36</v>
      </c>
      <c r="B119" s="14">
        <v>3.5</v>
      </c>
      <c r="C119" s="14">
        <v>4</v>
      </c>
      <c r="D119" s="14">
        <v>4</v>
      </c>
      <c r="E119" s="14">
        <v>4.5</v>
      </c>
      <c r="F119" s="14">
        <v>0</v>
      </c>
    </row>
    <row r="120" spans="1:9" ht="23.25" x14ac:dyDescent="0.3">
      <c r="A120" s="13" t="s">
        <v>37</v>
      </c>
      <c r="B120" s="14">
        <v>7.25</v>
      </c>
      <c r="C120" s="14">
        <v>5.75</v>
      </c>
      <c r="D120" s="14">
        <v>5.75</v>
      </c>
      <c r="E120" s="14">
        <v>5.75</v>
      </c>
      <c r="F120" s="14">
        <v>0</v>
      </c>
    </row>
    <row r="121" spans="1:9" ht="23.25" x14ac:dyDescent="0.3">
      <c r="A121" s="13" t="s">
        <v>38</v>
      </c>
      <c r="B121" s="14">
        <v>4.7</v>
      </c>
      <c r="C121" s="14">
        <v>4.7</v>
      </c>
      <c r="D121" s="14">
        <v>4.7</v>
      </c>
      <c r="E121" s="14">
        <v>4.7</v>
      </c>
      <c r="F121" s="14">
        <v>0</v>
      </c>
    </row>
    <row r="122" spans="1:9" ht="23.25" x14ac:dyDescent="0.3">
      <c r="A122" s="13" t="s">
        <v>39</v>
      </c>
      <c r="B122" s="14">
        <v>3.7</v>
      </c>
      <c r="C122" s="14">
        <v>3.7</v>
      </c>
      <c r="D122" s="14">
        <v>3.7</v>
      </c>
      <c r="E122" s="14">
        <v>3.7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zoomScale="47" zoomScaleNormal="47" workbookViewId="0">
      <selection activeCell="C15" sqref="C15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32874</v>
      </c>
    </row>
    <row r="2" spans="1:32" ht="20.25" x14ac:dyDescent="0.3">
      <c r="A2" s="20" t="s">
        <v>51</v>
      </c>
      <c r="B2" s="22"/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38" t="s">
        <v>14</v>
      </c>
      <c r="E4" s="38"/>
    </row>
    <row r="5" spans="1:32" ht="25.5" x14ac:dyDescent="0.35">
      <c r="A5" s="37" t="s">
        <v>0</v>
      </c>
      <c r="B5" s="39" t="s">
        <v>13</v>
      </c>
      <c r="C5" s="39"/>
      <c r="D5" s="40" t="s">
        <v>13</v>
      </c>
      <c r="E5" s="40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0</v>
      </c>
      <c r="C7" s="34">
        <v>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1" t="s">
        <v>15</v>
      </c>
      <c r="E8" s="42"/>
    </row>
    <row r="9" spans="1:32" ht="150" x14ac:dyDescent="0.25">
      <c r="A9" s="33" t="s">
        <v>1</v>
      </c>
      <c r="B9" s="34">
        <v>0</v>
      </c>
      <c r="C9" s="34">
        <v>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0</v>
      </c>
      <c r="C11" s="34">
        <v>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0</v>
      </c>
      <c r="C13" s="34">
        <v>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0</v>
      </c>
      <c r="C15" s="34">
        <v>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0</v>
      </c>
      <c r="C44" s="23">
        <f>B44+B46</f>
        <v>0</v>
      </c>
    </row>
    <row r="45" spans="1:4" ht="18.75" x14ac:dyDescent="0.3">
      <c r="A45" s="9" t="s">
        <v>17</v>
      </c>
      <c r="B45" s="24">
        <f>(C7+C9+C11)/3</f>
        <v>0</v>
      </c>
      <c r="C45" s="23">
        <f>B45+B47</f>
        <v>0</v>
      </c>
    </row>
    <row r="46" spans="1:4" ht="18.75" x14ac:dyDescent="0.3">
      <c r="A46" s="9" t="s">
        <v>19</v>
      </c>
      <c r="B46" s="24">
        <f>(B13+C15+C17)/3</f>
        <v>0</v>
      </c>
    </row>
    <row r="47" spans="1:4" ht="18.75" x14ac:dyDescent="0.3">
      <c r="A47" s="9" t="s">
        <v>16</v>
      </c>
      <c r="B47" s="24">
        <f>(B7+B9+B11)/3</f>
        <v>0</v>
      </c>
    </row>
    <row r="50" spans="1:2" ht="18.75" x14ac:dyDescent="0.3">
      <c r="A50" s="9" t="s">
        <v>24</v>
      </c>
      <c r="B50" s="24">
        <f>B45*B46/100</f>
        <v>0</v>
      </c>
    </row>
    <row r="51" spans="1:2" ht="18.75" x14ac:dyDescent="0.3">
      <c r="A51" s="9" t="s">
        <v>20</v>
      </c>
      <c r="B51" s="24">
        <f>B45*B44/100</f>
        <v>0</v>
      </c>
    </row>
    <row r="52" spans="1:2" ht="18.75" x14ac:dyDescent="0.3">
      <c r="A52" s="9" t="s">
        <v>21</v>
      </c>
      <c r="B52" s="24">
        <f>B47*B44/100</f>
        <v>0</v>
      </c>
    </row>
    <row r="53" spans="1:2" ht="18.75" x14ac:dyDescent="0.3">
      <c r="A53" s="9" t="s">
        <v>22</v>
      </c>
      <c r="B53" s="24">
        <f>B47*B46/100</f>
        <v>0</v>
      </c>
    </row>
    <row r="59" spans="1:2" x14ac:dyDescent="0.25">
      <c r="A59" s="3">
        <v>1</v>
      </c>
      <c r="B59">
        <f>IF(B7&gt;50,-1,1)</f>
        <v>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-1</v>
      </c>
    </row>
    <row r="65" spans="1:4" x14ac:dyDescent="0.25">
      <c r="A65" s="3">
        <v>6</v>
      </c>
      <c r="B65">
        <f>IF(B17&gt;50,1,-1)</f>
        <v>-1</v>
      </c>
    </row>
    <row r="67" spans="1:4" x14ac:dyDescent="0.25">
      <c r="B67" t="s">
        <v>26</v>
      </c>
      <c r="C67">
        <v>0</v>
      </c>
      <c r="D67">
        <f>SUM(B59:B61)</f>
        <v>3</v>
      </c>
    </row>
    <row r="68" spans="1:4" x14ac:dyDescent="0.25">
      <c r="B68" t="s">
        <v>25</v>
      </c>
      <c r="C68">
        <v>0</v>
      </c>
      <c r="D68">
        <f>SUM(B63:B65)</f>
        <v>-1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0</v>
      </c>
      <c r="C76" s="25" t="s">
        <v>61</v>
      </c>
    </row>
    <row r="77" spans="1:4" ht="32.25" x14ac:dyDescent="0.3">
      <c r="A77" s="13" t="s">
        <v>30</v>
      </c>
      <c r="B77" s="14">
        <v>0</v>
      </c>
      <c r="C77" s="26" t="s">
        <v>53</v>
      </c>
    </row>
    <row r="78" spans="1:4" ht="23.25" x14ac:dyDescent="0.3">
      <c r="A78" s="13" t="s">
        <v>31</v>
      </c>
      <c r="B78" s="14">
        <v>0</v>
      </c>
    </row>
    <row r="79" spans="1:4" ht="23.25" x14ac:dyDescent="0.3">
      <c r="A79" s="13" t="s">
        <v>32</v>
      </c>
      <c r="B79" s="14">
        <v>0</v>
      </c>
    </row>
    <row r="80" spans="1:4" ht="23.25" x14ac:dyDescent="0.3">
      <c r="A80" s="13" t="s">
        <v>33</v>
      </c>
      <c r="B80" s="14">
        <v>0</v>
      </c>
    </row>
    <row r="81" spans="1:2" ht="23.25" x14ac:dyDescent="0.3">
      <c r="A81" s="13" t="s">
        <v>34</v>
      </c>
      <c r="B81" s="14">
        <v>0</v>
      </c>
    </row>
    <row r="82" spans="1:2" ht="23.25" x14ac:dyDescent="0.3">
      <c r="A82" s="13" t="s">
        <v>35</v>
      </c>
      <c r="B82" s="14">
        <v>0</v>
      </c>
    </row>
    <row r="83" spans="1:2" ht="23.25" x14ac:dyDescent="0.3">
      <c r="A83" s="13" t="s">
        <v>18</v>
      </c>
      <c r="B83" s="14">
        <v>0</v>
      </c>
    </row>
    <row r="84" spans="1:2" ht="23.25" x14ac:dyDescent="0.3">
      <c r="A84" s="13" t="s">
        <v>36</v>
      </c>
      <c r="B84" s="14">
        <v>0</v>
      </c>
    </row>
    <row r="85" spans="1:2" ht="23.25" x14ac:dyDescent="0.3">
      <c r="A85" s="13" t="s">
        <v>37</v>
      </c>
      <c r="B85" s="14">
        <v>0</v>
      </c>
    </row>
    <row r="86" spans="1:2" ht="23.25" x14ac:dyDescent="0.3">
      <c r="A86" s="13" t="s">
        <v>38</v>
      </c>
      <c r="B86" s="14">
        <v>0</v>
      </c>
    </row>
    <row r="87" spans="1:2" ht="23.25" x14ac:dyDescent="0.3">
      <c r="A87" s="13" t="s">
        <v>39</v>
      </c>
      <c r="B87" s="14">
        <v>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</row>
    <row r="112" spans="1:6" ht="23.25" x14ac:dyDescent="0.3">
      <c r="A112" s="13" t="s">
        <v>30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</row>
    <row r="113" spans="1:9" ht="23.25" x14ac:dyDescent="0.3">
      <c r="A113" s="13" t="s">
        <v>31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I113" s="18"/>
    </row>
    <row r="114" spans="1:9" ht="23.25" x14ac:dyDescent="0.3">
      <c r="A114" s="13" t="s">
        <v>32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</row>
    <row r="115" spans="1:9" ht="23.25" x14ac:dyDescent="0.3">
      <c r="A115" s="13" t="s">
        <v>33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</row>
    <row r="116" spans="1:9" ht="23.25" x14ac:dyDescent="0.3">
      <c r="A116" s="13" t="s">
        <v>34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</row>
    <row r="117" spans="1:9" ht="23.25" x14ac:dyDescent="0.3">
      <c r="A117" s="13" t="s">
        <v>35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</row>
    <row r="118" spans="1:9" ht="23.25" x14ac:dyDescent="0.3">
      <c r="A118" s="13" t="s">
        <v>18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</row>
    <row r="119" spans="1:9" ht="23.25" x14ac:dyDescent="0.3">
      <c r="A119" s="13" t="s">
        <v>36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</row>
    <row r="120" spans="1:9" ht="23.25" x14ac:dyDescent="0.3">
      <c r="A120" s="13" t="s">
        <v>37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</row>
    <row r="121" spans="1:9" ht="23.25" x14ac:dyDescent="0.3">
      <c r="A121" s="13" t="s">
        <v>38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</row>
    <row r="122" spans="1:9" ht="23.25" x14ac:dyDescent="0.3">
      <c r="A122" s="13" t="s">
        <v>39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opLeftCell="A10" zoomScale="47" zoomScaleNormal="47" workbookViewId="0">
      <selection activeCell="C17" sqref="C17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36526</v>
      </c>
    </row>
    <row r="2" spans="1:32" ht="20.25" x14ac:dyDescent="0.3">
      <c r="A2" s="20" t="s">
        <v>51</v>
      </c>
      <c r="B2" s="22"/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38" t="s">
        <v>14</v>
      </c>
      <c r="E4" s="38"/>
    </row>
    <row r="5" spans="1:32" ht="25.5" x14ac:dyDescent="0.35">
      <c r="A5" s="37" t="s">
        <v>0</v>
      </c>
      <c r="B5" s="39" t="s">
        <v>13</v>
      </c>
      <c r="C5" s="39"/>
      <c r="D5" s="40" t="s">
        <v>13</v>
      </c>
      <c r="E5" s="40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0</v>
      </c>
      <c r="C7" s="34">
        <v>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1" t="s">
        <v>15</v>
      </c>
      <c r="E8" s="42"/>
    </row>
    <row r="9" spans="1:32" ht="150" x14ac:dyDescent="0.25">
      <c r="A9" s="33" t="s">
        <v>1</v>
      </c>
      <c r="B9" s="34">
        <v>0</v>
      </c>
      <c r="C9" s="34">
        <v>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0</v>
      </c>
      <c r="C11" s="34">
        <v>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0</v>
      </c>
      <c r="C13" s="34">
        <v>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0</v>
      </c>
      <c r="C15" s="34">
        <v>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0</v>
      </c>
      <c r="C44" s="23">
        <f>B44+B46</f>
        <v>0</v>
      </c>
    </row>
    <row r="45" spans="1:4" ht="18.75" x14ac:dyDescent="0.3">
      <c r="A45" s="9" t="s">
        <v>17</v>
      </c>
      <c r="B45" s="24">
        <f>(C7+C9+C11)/3</f>
        <v>0</v>
      </c>
      <c r="C45" s="23">
        <f>B45+B47</f>
        <v>0</v>
      </c>
    </row>
    <row r="46" spans="1:4" ht="18.75" x14ac:dyDescent="0.3">
      <c r="A46" s="9" t="s">
        <v>19</v>
      </c>
      <c r="B46" s="24">
        <f>(B13+C15+C17)/3</f>
        <v>0</v>
      </c>
    </row>
    <row r="47" spans="1:4" ht="18.75" x14ac:dyDescent="0.3">
      <c r="A47" s="9" t="s">
        <v>16</v>
      </c>
      <c r="B47" s="24">
        <f>(B7+B9+B11)/3</f>
        <v>0</v>
      </c>
    </row>
    <row r="50" spans="1:2" ht="18.75" x14ac:dyDescent="0.3">
      <c r="A50" s="9" t="s">
        <v>24</v>
      </c>
      <c r="B50" s="24">
        <f>B45*B46/100</f>
        <v>0</v>
      </c>
    </row>
    <row r="51" spans="1:2" ht="18.75" x14ac:dyDescent="0.3">
      <c r="A51" s="9" t="s">
        <v>20</v>
      </c>
      <c r="B51" s="24">
        <f>B45*B44/100</f>
        <v>0</v>
      </c>
    </row>
    <row r="52" spans="1:2" ht="18.75" x14ac:dyDescent="0.3">
      <c r="A52" s="9" t="s">
        <v>21</v>
      </c>
      <c r="B52" s="24">
        <f>B47*B44/100</f>
        <v>0</v>
      </c>
    </row>
    <row r="53" spans="1:2" ht="18.75" x14ac:dyDescent="0.3">
      <c r="A53" s="9" t="s">
        <v>22</v>
      </c>
      <c r="B53" s="24">
        <f>B47*B46/100</f>
        <v>0</v>
      </c>
    </row>
    <row r="59" spans="1:2" x14ac:dyDescent="0.25">
      <c r="A59" s="3">
        <v>1</v>
      </c>
      <c r="B59">
        <f>IF(B7&gt;50,-1,1)</f>
        <v>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-1</v>
      </c>
    </row>
    <row r="65" spans="1:4" x14ac:dyDescent="0.25">
      <c r="A65" s="3">
        <v>6</v>
      </c>
      <c r="B65">
        <f>IF(B17&gt;50,1,-1)</f>
        <v>-1</v>
      </c>
    </row>
    <row r="67" spans="1:4" x14ac:dyDescent="0.25">
      <c r="B67" t="s">
        <v>26</v>
      </c>
      <c r="C67">
        <v>0</v>
      </c>
      <c r="D67">
        <f>SUM(B59:B61)</f>
        <v>3</v>
      </c>
    </row>
    <row r="68" spans="1:4" x14ac:dyDescent="0.25">
      <c r="B68" t="s">
        <v>25</v>
      </c>
      <c r="C68">
        <v>0</v>
      </c>
      <c r="D68">
        <f>SUM(B63:B65)</f>
        <v>-1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0</v>
      </c>
      <c r="C76" s="25" t="s">
        <v>61</v>
      </c>
    </row>
    <row r="77" spans="1:4" ht="32.25" x14ac:dyDescent="0.3">
      <c r="A77" s="13" t="s">
        <v>30</v>
      </c>
      <c r="B77" s="14">
        <v>0</v>
      </c>
      <c r="C77" s="26" t="s">
        <v>53</v>
      </c>
    </row>
    <row r="78" spans="1:4" ht="23.25" x14ac:dyDescent="0.3">
      <c r="A78" s="13" t="s">
        <v>31</v>
      </c>
      <c r="B78" s="14">
        <v>0</v>
      </c>
    </row>
    <row r="79" spans="1:4" ht="23.25" x14ac:dyDescent="0.3">
      <c r="A79" s="13" t="s">
        <v>32</v>
      </c>
      <c r="B79" s="14">
        <v>0</v>
      </c>
    </row>
    <row r="80" spans="1:4" ht="23.25" x14ac:dyDescent="0.3">
      <c r="A80" s="13" t="s">
        <v>33</v>
      </c>
      <c r="B80" s="14">
        <v>0</v>
      </c>
    </row>
    <row r="81" spans="1:2" ht="23.25" x14ac:dyDescent="0.3">
      <c r="A81" s="13" t="s">
        <v>34</v>
      </c>
      <c r="B81" s="14">
        <v>0</v>
      </c>
    </row>
    <row r="82" spans="1:2" ht="23.25" x14ac:dyDescent="0.3">
      <c r="A82" s="13" t="s">
        <v>35</v>
      </c>
      <c r="B82" s="14">
        <v>0</v>
      </c>
    </row>
    <row r="83" spans="1:2" ht="23.25" x14ac:dyDescent="0.3">
      <c r="A83" s="13" t="s">
        <v>18</v>
      </c>
      <c r="B83" s="14">
        <v>0</v>
      </c>
    </row>
    <row r="84" spans="1:2" ht="23.25" x14ac:dyDescent="0.3">
      <c r="A84" s="13" t="s">
        <v>36</v>
      </c>
      <c r="B84" s="14">
        <v>0</v>
      </c>
    </row>
    <row r="85" spans="1:2" ht="23.25" x14ac:dyDescent="0.3">
      <c r="A85" s="13" t="s">
        <v>37</v>
      </c>
      <c r="B85" s="14">
        <v>0</v>
      </c>
    </row>
    <row r="86" spans="1:2" ht="23.25" x14ac:dyDescent="0.3">
      <c r="A86" s="13" t="s">
        <v>38</v>
      </c>
      <c r="B86" s="14">
        <v>0</v>
      </c>
    </row>
    <row r="87" spans="1:2" ht="23.25" x14ac:dyDescent="0.3">
      <c r="A87" s="13" t="s">
        <v>39</v>
      </c>
      <c r="B87" s="14">
        <v>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</row>
    <row r="112" spans="1:6" ht="23.25" x14ac:dyDescent="0.3">
      <c r="A112" s="13" t="s">
        <v>30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</row>
    <row r="113" spans="1:9" ht="23.25" x14ac:dyDescent="0.3">
      <c r="A113" s="13" t="s">
        <v>31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I113" s="18"/>
    </row>
    <row r="114" spans="1:9" ht="23.25" x14ac:dyDescent="0.3">
      <c r="A114" s="13" t="s">
        <v>32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</row>
    <row r="115" spans="1:9" ht="23.25" x14ac:dyDescent="0.3">
      <c r="A115" s="13" t="s">
        <v>33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</row>
    <row r="116" spans="1:9" ht="23.25" x14ac:dyDescent="0.3">
      <c r="A116" s="13" t="s">
        <v>34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</row>
    <row r="117" spans="1:9" ht="23.25" x14ac:dyDescent="0.3">
      <c r="A117" s="13" t="s">
        <v>35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</row>
    <row r="118" spans="1:9" ht="23.25" x14ac:dyDescent="0.3">
      <c r="A118" s="13" t="s">
        <v>18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</row>
    <row r="119" spans="1:9" ht="23.25" x14ac:dyDescent="0.3">
      <c r="A119" s="13" t="s">
        <v>36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</row>
    <row r="120" spans="1:9" ht="23.25" x14ac:dyDescent="0.3">
      <c r="A120" s="13" t="s">
        <v>37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</row>
    <row r="121" spans="1:9" ht="23.25" x14ac:dyDescent="0.3">
      <c r="A121" s="13" t="s">
        <v>38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</row>
    <row r="122" spans="1:9" ht="23.25" x14ac:dyDescent="0.3">
      <c r="A122" s="13" t="s">
        <v>39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входной мониторинг</vt:lpstr>
      <vt:lpstr>1 промежуточный</vt:lpstr>
      <vt:lpstr>2 промежуточный</vt:lpstr>
      <vt:lpstr>итоговый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Михаил</cp:lastModifiedBy>
  <cp:lastPrinted>2013-12-23T09:49:29Z</cp:lastPrinted>
  <dcterms:created xsi:type="dcterms:W3CDTF">2013-12-23T07:56:56Z</dcterms:created>
  <dcterms:modified xsi:type="dcterms:W3CDTF">2022-05-27T20:01:46Z</dcterms:modified>
</cp:coreProperties>
</file>