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2370" windowWidth="20730" windowHeight="9405" tabRatio="0" activeTab="0"/>
  </bookViews>
  <sheets>
    <sheet name="TDSheet" sheetId="1" r:id="rId1"/>
  </sheets>
  <definedNames>
    <definedName name="_xlnm.Print_Area" localSheetId="0">'TDSheet'!$A$1:$F$151</definedName>
  </definedNames>
  <calcPr fullCalcOnLoad="1"/>
</workbook>
</file>

<file path=xl/sharedStrings.xml><?xml version="1.0" encoding="utf-8"?>
<sst xmlns="http://schemas.openxmlformats.org/spreadsheetml/2006/main" count="365" uniqueCount="207">
  <si>
    <t>Номенклатура</t>
  </si>
  <si>
    <t>Ед. изм.</t>
  </si>
  <si>
    <t>шт</t>
  </si>
  <si>
    <t>Адаптер-интерпретатор "CANFMS-3"</t>
  </si>
  <si>
    <t>Бесконтактный считыватель "niCAN" 7...36 V</t>
  </si>
  <si>
    <t>Держатель предохранителя max 15А, с крышкой (красный), 25 шт/уп</t>
  </si>
  <si>
    <t>Держатель предохранителя max 15А, с крышкой (черный), 25 шт/уп</t>
  </si>
  <si>
    <t>Кабель RS232FMS-3</t>
  </si>
  <si>
    <t>Маркер для установочных табличек</t>
  </si>
  <si>
    <t>Накидка на сидение, п/э, 250 шт в рулоне</t>
  </si>
  <si>
    <t>Ось</t>
  </si>
  <si>
    <t>Переходник на "Американец"</t>
  </si>
  <si>
    <t>Переходник на "Кореец"</t>
  </si>
  <si>
    <t>Переходник на "Мерседес"</t>
  </si>
  <si>
    <t>Пластилин для пломбировки</t>
  </si>
  <si>
    <t>Плашки для пломбиратора 6 мм с рельефной гравировкой</t>
  </si>
  <si>
    <t>Пломба малая красная, 100 шт/уп</t>
  </si>
  <si>
    <t>Пломбир для пластилина 6 мм с рельефной гравировкой</t>
  </si>
  <si>
    <t>Пломбиратор 10 мм с гравировкой клейма</t>
  </si>
  <si>
    <t>Пломбы свинцовые 10 мм</t>
  </si>
  <si>
    <t>кг</t>
  </si>
  <si>
    <t>Проволока пломбировочная 1,2 мм, 100 м/бухта</t>
  </si>
  <si>
    <t>Разъем датчика скорости (прямой 4 конт.)</t>
  </si>
  <si>
    <t>Разъем датчика скорости (угловой 4 конт.)</t>
  </si>
  <si>
    <t>Спидометр электронный 81.3802010 (140мм 24В)</t>
  </si>
  <si>
    <t>Спидометр электронный 811.3802010 (140мм 12В)</t>
  </si>
  <si>
    <t>Спидометр электронный 87.3802010 (100мм 24В)</t>
  </si>
  <si>
    <t>Термобумага для тахографа с сеткой ТУ5457-001-35164063-2014</t>
  </si>
  <si>
    <t>Труба гофрированная 4,6 мм, с разрезом, 100 м/бухта</t>
  </si>
  <si>
    <t>Труба гофрированная 6,6 мм, с разрезом, 50 м/бухта</t>
  </si>
  <si>
    <t>Труба гофрированная 9,7 мм, с разрезом, 50 м/бухта</t>
  </si>
  <si>
    <t>Хомут-стяжка нейлон 100 мм*2,5 мм, черные, 100 шт/уп</t>
  </si>
  <si>
    <t>Штуцер "ПАЗ"</t>
  </si>
  <si>
    <t>АП</t>
  </si>
  <si>
    <t>Датчики скорости</t>
  </si>
  <si>
    <t>CAN адаптеры и считыватели</t>
  </si>
  <si>
    <t>Изоляционные и крепежные материалы</t>
  </si>
  <si>
    <t>Трубка термоусаживаемая 2:1 (D до усадки 4мм, после - 2мм), 10 м/уп</t>
  </si>
  <si>
    <t>Трубка термоусаживаемая 2:1 (D до усадки 2,5мм, после - 1,25мм), 10 м/уп</t>
  </si>
  <si>
    <t>Колодки, клеммы, разъемы</t>
  </si>
  <si>
    <t>Клемма для колодки 6-ти контактной, 60 шт/уп</t>
  </si>
  <si>
    <t>Клемма кольцевая 6 мм без изоляции, 100 шт/уп</t>
  </si>
  <si>
    <t>Клемма кольцевая 8 мм без изоляции, 100 шт/уп</t>
  </si>
  <si>
    <t>Колодка 6-ти контактная, 10 шт/уп</t>
  </si>
  <si>
    <t>Колодка 7-ми контактная, 10 шт/уп</t>
  </si>
  <si>
    <t>Колодка A, 10 шт/уп</t>
  </si>
  <si>
    <t>Колодка B, 10 шт/уп</t>
  </si>
  <si>
    <t>Колодка C, 10 шт/уп</t>
  </si>
  <si>
    <t>Колодка D, 10 шт/уп</t>
  </si>
  <si>
    <t>Контакт ABCD, 100 шт/уп</t>
  </si>
  <si>
    <t>Штуцера, переходники, фланцы</t>
  </si>
  <si>
    <t>Пломбираторы, пломбиры и пломбировочные материалы</t>
  </si>
  <si>
    <t>Реле с колодками</t>
  </si>
  <si>
    <t>Термобумага, термолента для цифровых тахографов (т.м. ТахоГрупп)</t>
  </si>
  <si>
    <t>Калибровочные (установочные) таблички</t>
  </si>
  <si>
    <t>ООО "ТахоГрупп"</t>
  </si>
  <si>
    <t>Кожухи (короба) 1DIN для установки тахографов</t>
  </si>
  <si>
    <t>Прочее</t>
  </si>
  <si>
    <t>Кабель, провод, жгуты</t>
  </si>
  <si>
    <t>Спидометры (контакты и колодки в комплекте)</t>
  </si>
  <si>
    <t>переходник с "квадрата" на "лопатку" под бочонок</t>
  </si>
  <si>
    <t>переходник для установки датчика 35 и 63,2 мм на а/м американского производства</t>
  </si>
  <si>
    <t>переходник с "квадрата" и резьбы 22х1,5 на "лопатку" и резьбу 22х1,5 под бочонок</t>
  </si>
  <si>
    <t>переходник для установки датчика 63,2 мм на а/м Sprinter Crafter</t>
  </si>
  <si>
    <t>Предохранители и держатели</t>
  </si>
  <si>
    <t>Установочная табличка для тахографа с логотипом, 100 шт/уп</t>
  </si>
  <si>
    <t>Реле 12В (БЕЗ КОЛОДКИ)</t>
  </si>
  <si>
    <t>Реле 24В (БЕЗ КОЛОДКИ)</t>
  </si>
  <si>
    <t>Колодка для реле с проводами (5 конт.)</t>
  </si>
  <si>
    <t>РЕЛЕ БЕЗ КОЛОДКИ, колодка приобретается отдельно</t>
  </si>
  <si>
    <t>Прибор показывающий спидометра 874.3802 CAN (100мм 12/24В)</t>
  </si>
  <si>
    <t>уп</t>
  </si>
  <si>
    <t>Датчик скорости импульсный 4202 (бочонок)</t>
  </si>
  <si>
    <t>Датчик скорости импульсный 4402 (35 мм)</t>
  </si>
  <si>
    <t>Датчик скорости импульсный 4422 (25 мм)</t>
  </si>
  <si>
    <t>Датчик скорости импульсный 4442 (63 мм)</t>
  </si>
  <si>
    <t>Датчик скорости импульсный 4432 (19,8 мм)</t>
  </si>
  <si>
    <t>Датчик скорости импульсный 4412 (90 мм)</t>
  </si>
  <si>
    <t>Cobra</t>
  </si>
  <si>
    <t>Наконечник-гильза d=1.25, 100 шт/уп</t>
  </si>
  <si>
    <t>Наконечник-гильза d=2, 100 шт/уп</t>
  </si>
  <si>
    <t>в ПВХ изоляции, под обжим соединения сечением до 2 кв. мм</t>
  </si>
  <si>
    <t>в ПВХ изоляции, под обжим соединения сечением до 1,25 кв. мм</t>
  </si>
  <si>
    <t>4 контакта, 4 уплотнителя резиновых, 1 корпус разъема</t>
  </si>
  <si>
    <t>КПП:</t>
  </si>
  <si>
    <t>№ р/с:</t>
  </si>
  <si>
    <t>БИК Банка:</t>
  </si>
  <si>
    <t>Юр. Адрес:</t>
  </si>
  <si>
    <t>Факт. Адрес:</t>
  </si>
  <si>
    <t>***** Наименование (ООО, ИП, Физ.лицо):</t>
  </si>
  <si>
    <t>***** ФИО контактного лица:</t>
  </si>
  <si>
    <t>***** Контактный номер телефона:</t>
  </si>
  <si>
    <t>***** Адрес электронной почты для отправки счета-договора:</t>
  </si>
  <si>
    <r>
      <rPr>
        <sz val="8"/>
        <rFont val="Arial"/>
        <family val="2"/>
      </rPr>
      <t>*****</t>
    </r>
    <r>
      <rPr>
        <sz val="6"/>
        <rFont val="Arial"/>
        <family val="2"/>
      </rPr>
      <t xml:space="preserve"> поля обязательные к заполнению для корректного формирования счета-договора</t>
    </r>
  </si>
  <si>
    <t>***** ИНН:</t>
  </si>
  <si>
    <t>К/с банка:</t>
  </si>
  <si>
    <t>Кол-во для заказа</t>
  </si>
  <si>
    <t>Прибор показывающий спидометра 812.3802010 CAN (140мм 12/24В)</t>
  </si>
  <si>
    <t>Спидометр электронный 853.3802010 (100мм 12В)</t>
  </si>
  <si>
    <r>
      <t>Разъем датчика скорости 3 конт.</t>
    </r>
    <r>
      <rPr>
        <sz val="8"/>
        <rFont val="Arial"/>
        <family val="2"/>
      </rPr>
      <t xml:space="preserve"> (прямоугольный)</t>
    </r>
  </si>
  <si>
    <t>Примечание ***</t>
  </si>
  <si>
    <t>Кожухи металлические спроектированы под тахограф Меркурий ТА-001, но подходят для применения и к другим моделям.</t>
  </si>
  <si>
    <t>Датчик скорости импульсный 4222 (КАМАЗ)</t>
  </si>
  <si>
    <t>Хомут-стяжка нейлон 200 мм*2,5 мм, черные, 100 шт/уп</t>
  </si>
  <si>
    <t>Кабель монтажный двужильный (2*0,5), 100м</t>
  </si>
  <si>
    <t>Кабель монтажный двужильный (2*0,75), 100м</t>
  </si>
  <si>
    <t>Кабель монтажный двужильный в двойной изоляции, (2*0,75), 100м</t>
  </si>
  <si>
    <t>Провод для доп подключений (1х0,5), цвета в ассортименте, 100м</t>
  </si>
  <si>
    <t>Провод для доп подключений (1х0,75), цвета в ассортименте, 100м</t>
  </si>
  <si>
    <t>Кожух для тахографа (металлический) вер. 1</t>
  </si>
  <si>
    <r>
      <t xml:space="preserve">Держатель предохранителя </t>
    </r>
    <r>
      <rPr>
        <sz val="8"/>
        <rFont val="Arial"/>
        <family val="2"/>
      </rPr>
      <t>max</t>
    </r>
    <r>
      <rPr>
        <sz val="8"/>
        <rFont val="Arial"/>
        <family val="2"/>
      </rPr>
      <t xml:space="preserve"> 7,5А, с крышкой (красный), 25 шт/уп</t>
    </r>
  </si>
  <si>
    <t>Держатель предохранителя max 7,5А, с крышкой (черный), 25 шт/уп</t>
  </si>
  <si>
    <t>Колодка для реле без проводов (5конт.)</t>
  </si>
  <si>
    <t>В комплекте контакты 5 шт, колодка пластиковая</t>
  </si>
  <si>
    <r>
      <t>В комплекте колодка пластиковая с проводами</t>
    </r>
    <r>
      <rPr>
        <sz val="8"/>
        <rFont val="Arial"/>
        <family val="2"/>
      </rPr>
      <t xml:space="preserve"> и диодом</t>
    </r>
  </si>
  <si>
    <t>4 Pin, "мама+папа", в комплекте: клеммы, колодки, уплотнители</t>
  </si>
  <si>
    <t>6 Pin, "мама+папа", в комплекте: клеммы, колодки, уплотнители</t>
  </si>
  <si>
    <t>Зажим для врезки в провод 0,5-1,5мм, красн., 100 шт/уп</t>
  </si>
  <si>
    <t>Зажим для врезки в провод 1,5-2,5мм, син., 100 шт/уп</t>
  </si>
  <si>
    <t>Изолента TERMINATOR черная 19ммх20м, 0,11мм</t>
  </si>
  <si>
    <t>Изолента TERMINATOR черная 19ммх20м, 0,13мм</t>
  </si>
  <si>
    <t>Изолента TERMINATOR черная 19ммх20м, 0,18мм, огнеупорная</t>
  </si>
  <si>
    <t>Изолента TERMINATOR черная 19ммх20м, 0,18мм, огнеупорная, всепогодная</t>
  </si>
  <si>
    <t>Скотч 2-х сторонний на вспененной основе, 38ммх10м, толщина 0,8мм</t>
  </si>
  <si>
    <t>сечение провода 0,5-1,5мм, латунь</t>
  </si>
  <si>
    <t>сечение провода 1,5-2,5мм, латунь</t>
  </si>
  <si>
    <t>TERMINATOR</t>
  </si>
  <si>
    <t>Труба гофрированная 13 мм, с разрезом, 50 м/бухта</t>
  </si>
  <si>
    <t>Термобумага для тахографа с сеткой ТУ5457-001-35164063-2014 (480шт/кор)</t>
  </si>
  <si>
    <t>АП с комплектом подключения</t>
  </si>
  <si>
    <t>продажа только с датчиками Счетмаш</t>
  </si>
  <si>
    <t>Пр-во ЕВРОПА не Россия</t>
  </si>
  <si>
    <t>пр-во Китай, для принтера 2700, 2430, P700 (аналог)</t>
  </si>
  <si>
    <t>Лента саморазрушающаяся аналог TZ-SE4, 18мм*8м (аналог Brother)</t>
  </si>
  <si>
    <t>латунь</t>
  </si>
  <si>
    <t>цена снижена</t>
  </si>
  <si>
    <t>коробка 480 шт.</t>
  </si>
  <si>
    <t>цена увеличена</t>
  </si>
  <si>
    <t>новинка</t>
  </si>
  <si>
    <t>НПП "АСЕ" под заказ 3-5 дней</t>
  </si>
  <si>
    <r>
      <t>* количество товара ограничено</t>
    </r>
    <r>
      <rPr>
        <sz val="8"/>
        <rFont val="Arial"/>
        <family val="2"/>
      </rPr>
      <t xml:space="preserve">
** цены и стоимость могут быть изменены Поставщиком с обязательным уведомлением Покупателя в момент выставления счета на оплату. Скидка рассчитывается на разовые приобретения.
*** цвета и визуальные характеристики указаны "для примера" и могут быть изменены.</t>
    </r>
  </si>
  <si>
    <t>Цена **
от 100 000 р.</t>
  </si>
  <si>
    <t>Цена **
от 50 000 р.</t>
  </si>
  <si>
    <t>Стоимость **
от 100 000 р.</t>
  </si>
  <si>
    <t>Стоимость **
от 50 000 р.</t>
  </si>
  <si>
    <t>Предварительная стоимость заказа:</t>
  </si>
  <si>
    <t>***** Транспортная компания и город для отправки заказа:</t>
  </si>
  <si>
    <t>без изменений</t>
  </si>
  <si>
    <t>Цветовые обозначения:</t>
  </si>
  <si>
    <t>ООО "ТахоГрупп" печать наклеек 1-2 дня</t>
  </si>
  <si>
    <t xml:space="preserve">Устойчив к большинству эксплуатационных автомобильных жидкостей. </t>
  </si>
  <si>
    <t>толщина металла 1 мм</t>
  </si>
  <si>
    <t>В баллонах с распылителем. Под давлением. Взрывоопасно.</t>
  </si>
  <si>
    <t>Цена **
от 10 000 р.</t>
  </si>
  <si>
    <t>Стоимость **
от 10 000 р.</t>
  </si>
  <si>
    <t>ОЧИСТИТЕЛЬ ЭЛЕКТРОКОНТАКТОВ MANNOL 9893 CONTACT CLEANER 450 МЛ</t>
  </si>
  <si>
    <t>ПЕРЧАТКИ Х/Б 5 НИТОК, БЕЛЫЕ, РАЗМЕР XL</t>
  </si>
  <si>
    <t>ПЕРЧАТКИ Х/Б 5 НИТОК, СЕРЫЕ, РАЗМЕР XL</t>
  </si>
  <si>
    <t>цвет белый</t>
  </si>
  <si>
    <t>цвет серый/черный</t>
  </si>
  <si>
    <t>ГЕРМЕТИК ПРОКЛАДКА ABRO 85 Г ЧЕРНЫЙ</t>
  </si>
  <si>
    <t>СМАЗКА УНИВЕРСАЛЬНАЯ VMPAUTO ВАЛЕРА 400 МЛ МАСТЕР СМАЗКА</t>
  </si>
  <si>
    <t>ДАТЧИК СКОРОСТИ 2110 6 ИМПУЛЬСНЫЙ ПРЯМОУГОЛ. СОАТЭ</t>
  </si>
  <si>
    <t>датчик "проходной" резъба на входе 18х1.5 на выходе 18х1.5</t>
  </si>
  <si>
    <t>датчик ЗИЛ/ПАЗ пластиковый, резьба на входе 22х1.5</t>
  </si>
  <si>
    <t>ДАТЧИК СКОРОСТИ УАЗ,ИЖ-2126 497.3843 РОМБ</t>
  </si>
  <si>
    <t>ФИКСАТОР РЕЗЬБЫ MANNOL 9925 FIX-GEWINDE MITTELFEST 50 МЛ ДЕМОНТИРУЕМЫЙ</t>
  </si>
  <si>
    <t>ФИКСАТОР РЕЗЬБЫ MANNOL 9926 FIX-GEWINDET 50 МЛ ДОЛГОВРЕМЕННЫЙ</t>
  </si>
  <si>
    <t>ОЧИСТИТЕЛЬ ДЛЯ РУК ЧИСТИК ЭКСТРИМ-СКРАБ 450 МЛ</t>
  </si>
  <si>
    <t>в ведерке</t>
  </si>
  <si>
    <t>Очиститель деталей тормозов и сцепления 500-520 мл аэрозоль универсальный</t>
  </si>
  <si>
    <r>
      <t>ОБРАТИТЕ ВНИМАНИЕ!! Все цены указаны с НДС 20%.</t>
    </r>
    <r>
      <rPr>
        <b/>
        <sz val="12"/>
        <color indexed="10"/>
        <rFont val="Arial"/>
        <family val="2"/>
      </rPr>
      <t xml:space="preserve"> МИНИМАЛЬНАЯ сумма заказа - 10 000 руб. с НДС</t>
    </r>
    <r>
      <rPr>
        <b/>
        <sz val="12"/>
        <rFont val="Arial"/>
        <family val="2"/>
      </rPr>
      <t xml:space="preserve">, на меньшие суммы счета не выставляются.
Отгрузки в ТК Деловые линии и ТК КИТ - </t>
    </r>
    <r>
      <rPr>
        <b/>
        <sz val="12"/>
        <color indexed="10"/>
        <rFont val="Arial"/>
        <family val="2"/>
      </rPr>
      <t>только ВТОРНИК и ПЯТНИЦА</t>
    </r>
  </si>
  <si>
    <t>Клемма кольцевая 10 мм без изоляции, 100 шт/уп</t>
  </si>
  <si>
    <t>Трубка термоусаживаемая 2:1 (D до усадки 6мм, после - 3мм), 10 м/уп</t>
  </si>
  <si>
    <t>Трубка термоусаживаемая 2:1 (D до усадки 8мм, после - 4мм), 10 м/уп</t>
  </si>
  <si>
    <t>Из алюминия плакированного медью (Copper Clad Aluminium, CCA)черный,красный,коричневый,синий,зеленый,желтый,оранжевый,серый,белый</t>
  </si>
  <si>
    <t>изоляция винил, красно-черный Из алюминия плакированного медью (Copper Clad Aluminium, CCA)</t>
  </si>
  <si>
    <t>винил, внешний - черный, цвет оcновной изоляции: красно/черный Из алюминия плакированного медью (Copper Clad Aluminium, CCA)</t>
  </si>
  <si>
    <t>изоляция винил, красно-черныйИз алюминия плакированного медью (Copper Clad Aluminium, CCA)</t>
  </si>
  <si>
    <r>
      <rPr>
        <b/>
        <sz val="8"/>
        <rFont val="Arial"/>
        <family val="2"/>
      </rPr>
      <t xml:space="preserve">Из меди (Cu) под заказ </t>
    </r>
    <r>
      <rPr>
        <sz val="8"/>
        <rFont val="Arial"/>
        <family val="2"/>
      </rPr>
      <t>черный,красный,коричневый, синий,зеленый,желтый,оранжевый,серый,белый</t>
    </r>
  </si>
  <si>
    <r>
      <t>Из меди (Cu) под заказ</t>
    </r>
    <r>
      <rPr>
        <sz val="8"/>
        <rFont val="Arial"/>
        <family val="2"/>
      </rPr>
      <t xml:space="preserve"> изоляция винил, красно-черный</t>
    </r>
  </si>
  <si>
    <r>
      <rPr>
        <b/>
        <sz val="8"/>
        <rFont val="Arial"/>
        <family val="2"/>
      </rPr>
      <t xml:space="preserve">Из меди (Cu) под заказ </t>
    </r>
    <r>
      <rPr>
        <sz val="8"/>
        <rFont val="Arial"/>
        <family val="2"/>
      </rPr>
      <t>изоляция винил, красно-черный</t>
    </r>
  </si>
  <si>
    <t>Хомут-стяжка нейлон 250 мм*4.8 мм, черные, 100 шт/уп</t>
  </si>
  <si>
    <t>Клемма для колодки 7-ми контактной, 100 шт/уп</t>
  </si>
  <si>
    <t>Пломбиратор 6 мм для малых красных пломб с рельефной гравировкой</t>
  </si>
  <si>
    <t>Комплект герметичных разъемов 2 конт, 10шт/уп</t>
  </si>
  <si>
    <t>Комплект герметичных разъемов 4 конт, 10шт/уп</t>
  </si>
  <si>
    <t>Комплект герметичных разъемов 6 конт, 10шт/уп</t>
  </si>
  <si>
    <t>2 Pin, "мама+папа", в комплекте: клеммы, колодки, уплотнители</t>
  </si>
  <si>
    <t>Предохранитель 10А, 50 шт/уп standart</t>
  </si>
  <si>
    <t>Предохранитель 1А, 50 шт/уп standart</t>
  </si>
  <si>
    <t>Предохранитель 3А, 50 шт/уп standart</t>
  </si>
  <si>
    <t>Предохранитель 5А, 50 шт/уп standart</t>
  </si>
  <si>
    <t>Держатель предохранителя max 20А, с крышкой (красный), 25 шт/уп</t>
  </si>
  <si>
    <t>Держатель предохранителя max 20А, с крышкой (черный), 25 шт/уп</t>
  </si>
  <si>
    <t>Держатель предохранителя max 30А, с крышкой (красный), 25 шт/уп</t>
  </si>
  <si>
    <t>Держатель предохранителя max 30А, с крышкой (черный), 25 шт/уп</t>
  </si>
  <si>
    <t>Держатель предохранителя max 20А, с крышкой (черный), 25 шт/уп MINI</t>
  </si>
  <si>
    <t>под предохранители MINI</t>
  </si>
  <si>
    <t>Предохранитель 10А, 50 шт/уп MINI</t>
  </si>
  <si>
    <t>Предохранитель 3А, 50 шт/уп MINI</t>
  </si>
  <si>
    <t>Предохранитель 5А, 50 шт/уп MINI</t>
  </si>
  <si>
    <t>Предохранитель 7А, 50 шт/уп MINI</t>
  </si>
  <si>
    <t>под предохранители STANDART</t>
  </si>
  <si>
    <t>тип STANDART</t>
  </si>
  <si>
    <t xml:space="preserve">тип MINI </t>
  </si>
  <si>
    <r>
      <rPr>
        <sz val="16"/>
        <rFont val="Arial"/>
        <family val="2"/>
      </rPr>
      <t>Форма заказа ИП Сорокин А. Ю. (ГК "ТахоГрупп") с 20 октября 2020 года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тел. 8 (343) 287-50-77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Заполненную форму отправить на адрес эл. почты: master@tahogroup.ru</t>
    </r>
    <r>
      <rPr>
        <sz val="8"/>
        <rFont val="Arial"/>
        <family val="2"/>
      </rPr>
      <t xml:space="preserve">
</t>
    </r>
    <r>
      <rPr>
        <sz val="18"/>
        <rFont val="Arial"/>
        <family val="2"/>
      </rPr>
      <t xml:space="preserve">https://www.АвтоЕ.рф/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НЕ ЯВЛЯЕТСЯ ОФЕРТОЙ. ОКОНЧАТЕЛЬНЫЕ ЦЕНЫ И СТОИМОСТЬ УКАЗЫВАЮТСЯ В СЧЕТЕ НА ОПЛАТУ.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</si>
</sst>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00;[Red]\-#,##0.000"/>
    <numFmt numFmtId="175" formatCode="0.000;[Red]\-0.000"/>
    <numFmt numFmtId="176" formatCode="#,##0.00\ &quot;р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 Cyr"/>
      <family val="0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10" xfId="0" applyFill="1" applyBorder="1" applyAlignment="1">
      <alignment horizontal="center" vertical="center" wrapText="1"/>
    </xf>
    <xf numFmtId="1" fontId="0" fillId="7" borderId="10" xfId="0" applyNumberFormat="1" applyFill="1" applyBorder="1" applyAlignment="1" applyProtection="1">
      <alignment horizontal="center" vertical="center" wrapText="1"/>
      <protection locked="0"/>
    </xf>
    <xf numFmtId="1" fontId="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3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9" fontId="0" fillId="7" borderId="10" xfId="0" applyNumberForma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0" fillId="19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</xdr:row>
      <xdr:rowOff>85725</xdr:rowOff>
    </xdr:from>
    <xdr:to>
      <xdr:col>9</xdr:col>
      <xdr:colOff>2609850</xdr:colOff>
      <xdr:row>12</xdr:row>
      <xdr:rowOff>76200</xdr:rowOff>
    </xdr:to>
    <xdr:sp macro="[0]!SendWorkbook">
      <xdr:nvSpPr>
        <xdr:cNvPr id="1" name="Скругленный прямоугольник 3"/>
        <xdr:cNvSpPr>
          <a:spLocks/>
        </xdr:cNvSpPr>
      </xdr:nvSpPr>
      <xdr:spPr>
        <a:xfrm>
          <a:off x="11020425" y="1352550"/>
          <a:ext cx="2371725" cy="17049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Отправить</a:t>
          </a:r>
          <a:r>
            <a:rPr lang="en-US" cap="none" sz="1100" b="1" i="0" u="none" baseline="0">
              <a:solidFill>
                <a:srgbClr val="FFFFFF"/>
              </a:solidFill>
            </a:rPr>
            <a:t> заказ в ГК "ТахоГрупп"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Нажав на кнопку,  форма отправится автоматически на почту </a:t>
          </a:r>
          <a:r>
            <a:rPr lang="en-US" cap="none" sz="1100" b="0" i="0" u="none" baseline="0">
              <a:solidFill>
                <a:srgbClr val="FFFFFF"/>
              </a:solidFill>
            </a:rPr>
            <a:t>master@tahogroup.ru</a:t>
          </a:r>
          <a:r>
            <a:rPr lang="en-US" cap="none" sz="1100" b="0" i="0" u="none" baseline="0">
              <a:solidFill>
                <a:srgbClr val="FFFFFF"/>
              </a:solidFill>
            </a:rPr>
            <a:t>, только если у Вас настроен </a:t>
          </a:r>
          <a:r>
            <a:rPr lang="en-US" cap="none" sz="1100" b="0" i="0" u="none" baseline="0">
              <a:solidFill>
                <a:srgbClr val="FFFFFF"/>
              </a:solidFill>
            </a:rPr>
            <a:t>MS Outlook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600" b="0" i="0" u="none" baseline="0">
              <a:solidFill>
                <a:srgbClr val="FFFFFF"/>
              </a:solidFill>
            </a:rPr>
            <a:t>Нажимая кнопку, я подтверждаю намерение приобрести товар в указанном количестве. Также, я понимаю, что данная форма заказа не является офертой.</a:t>
          </a:r>
        </a:p>
      </xdr:txBody>
    </xdr:sp>
    <xdr:clientData/>
  </xdr:twoCellAnchor>
  <xdr:twoCellAnchor>
    <xdr:from>
      <xdr:col>9</xdr:col>
      <xdr:colOff>247650</xdr:colOff>
      <xdr:row>148</xdr:row>
      <xdr:rowOff>57150</xdr:rowOff>
    </xdr:from>
    <xdr:to>
      <xdr:col>9</xdr:col>
      <xdr:colOff>2619375</xdr:colOff>
      <xdr:row>153</xdr:row>
      <xdr:rowOff>9525</xdr:rowOff>
    </xdr:to>
    <xdr:sp macro="[0]!SendWorkbook">
      <xdr:nvSpPr>
        <xdr:cNvPr id="2" name="Скругленный прямоугольник 4"/>
        <xdr:cNvSpPr>
          <a:spLocks/>
        </xdr:cNvSpPr>
      </xdr:nvSpPr>
      <xdr:spPr>
        <a:xfrm>
          <a:off x="11029950" y="25193625"/>
          <a:ext cx="2371725" cy="18954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Отправить</a:t>
          </a:r>
          <a:r>
            <a:rPr lang="en-US" cap="none" sz="1100" b="1" i="0" u="none" baseline="0">
              <a:solidFill>
                <a:srgbClr val="FFFFFF"/>
              </a:solidFill>
            </a:rPr>
            <a:t> заказ в ГК "ТахоГрупп"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Нажав на кнопку,  форма отправится автоматически на почту </a:t>
          </a:r>
          <a:r>
            <a:rPr lang="en-US" cap="none" sz="1100" b="0" i="0" u="none" baseline="0">
              <a:solidFill>
                <a:srgbClr val="FFFFFF"/>
              </a:solidFill>
            </a:rPr>
            <a:t>master@tahogroup.ru</a:t>
          </a:r>
          <a:r>
            <a:rPr lang="en-US" cap="none" sz="1100" b="0" i="0" u="none" baseline="0">
              <a:solidFill>
                <a:srgbClr val="FFFFFF"/>
              </a:solidFill>
            </a:rPr>
            <a:t>, только если у Вас настроен </a:t>
          </a:r>
          <a:r>
            <a:rPr lang="en-US" cap="none" sz="1100" b="0" i="0" u="none" baseline="0">
              <a:solidFill>
                <a:srgbClr val="FFFFFF"/>
              </a:solidFill>
            </a:rPr>
            <a:t>MS Outlook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600" b="0" i="0" u="none" baseline="0">
              <a:solidFill>
                <a:srgbClr val="FFFFFF"/>
              </a:solidFill>
            </a:rPr>
            <a:t>Нажимая кнопку, я подтверждаю намерение приобрести товар в указанном количестве. Также, я понимаю, что данная форма заказа не является офертой.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266700</xdr:rowOff>
    </xdr:from>
    <xdr:to>
      <xdr:col>0</xdr:col>
      <xdr:colOff>3371850</xdr:colOff>
      <xdr:row>0</xdr:row>
      <xdr:rowOff>847725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305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M174"/>
  <sheetViews>
    <sheetView tabSelected="1" workbookViewId="0" topLeftCell="A1">
      <selection activeCell="A1" sqref="A1:G1"/>
    </sheetView>
  </sheetViews>
  <sheetFormatPr defaultColWidth="10.66015625" defaultRowHeight="11.25"/>
  <cols>
    <col min="1" max="1" width="70.66015625" style="13" customWidth="1"/>
    <col min="2" max="2" width="10.66015625" style="14" customWidth="1"/>
    <col min="3" max="3" width="16.5" style="35" customWidth="1"/>
    <col min="4" max="4" width="17.16015625" style="35" customWidth="1"/>
    <col min="5" max="5" width="13.66015625" style="35" customWidth="1"/>
    <col min="6" max="6" width="10.66015625" style="19" customWidth="1"/>
    <col min="7" max="7" width="15.83203125" style="19" customWidth="1"/>
    <col min="8" max="8" width="16.5" style="19" customWidth="1"/>
    <col min="9" max="9" width="17" style="14" customWidth="1"/>
    <col min="10" max="10" width="59.33203125" style="8" customWidth="1"/>
    <col min="11" max="16384" width="10.66015625" style="8" customWidth="1"/>
  </cols>
  <sheetData>
    <row r="1" spans="1:9" ht="86.25" customHeight="1">
      <c r="A1" s="73" t="s">
        <v>206</v>
      </c>
      <c r="B1" s="74"/>
      <c r="C1" s="74"/>
      <c r="D1" s="74"/>
      <c r="E1" s="74"/>
      <c r="F1" s="74"/>
      <c r="G1" s="74"/>
      <c r="H1" s="39"/>
      <c r="I1" s="39"/>
    </row>
    <row r="2" spans="1:9" ht="13.5" customHeight="1">
      <c r="A2" s="18" t="s">
        <v>89</v>
      </c>
      <c r="B2" s="75"/>
      <c r="C2" s="75"/>
      <c r="D2" s="75"/>
      <c r="E2" s="75"/>
      <c r="F2" s="75"/>
      <c r="G2" s="75"/>
      <c r="H2" s="42"/>
      <c r="I2" s="42"/>
    </row>
    <row r="3" spans="1:9" ht="13.5" customHeight="1">
      <c r="A3" s="18" t="s">
        <v>90</v>
      </c>
      <c r="B3" s="75"/>
      <c r="C3" s="75"/>
      <c r="D3" s="75"/>
      <c r="E3" s="75"/>
      <c r="F3" s="75"/>
      <c r="G3" s="75"/>
      <c r="H3" s="42"/>
      <c r="I3" s="76" t="s">
        <v>148</v>
      </c>
    </row>
    <row r="4" spans="1:9" ht="13.5" customHeight="1">
      <c r="A4" s="18" t="s">
        <v>91</v>
      </c>
      <c r="B4" s="75"/>
      <c r="C4" s="75"/>
      <c r="D4" s="75"/>
      <c r="E4" s="75"/>
      <c r="F4" s="75"/>
      <c r="G4" s="75"/>
      <c r="H4" s="42"/>
      <c r="I4" s="76"/>
    </row>
    <row r="5" spans="1:9" ht="13.5" customHeight="1">
      <c r="A5" s="18" t="s">
        <v>92</v>
      </c>
      <c r="B5" s="75"/>
      <c r="C5" s="75"/>
      <c r="D5" s="75"/>
      <c r="E5" s="75"/>
      <c r="F5" s="75"/>
      <c r="G5" s="75"/>
      <c r="H5" s="42"/>
      <c r="I5" s="76"/>
    </row>
    <row r="6" spans="1:9" ht="13.5" customHeight="1">
      <c r="A6" s="18" t="s">
        <v>94</v>
      </c>
      <c r="B6" s="75"/>
      <c r="C6" s="75"/>
      <c r="D6" s="75"/>
      <c r="E6" s="75"/>
      <c r="F6" s="75"/>
      <c r="G6" s="75"/>
      <c r="H6" s="42"/>
      <c r="I6" s="45" t="s">
        <v>135</v>
      </c>
    </row>
    <row r="7" spans="1:9" ht="13.5" customHeight="1">
      <c r="A7" s="18" t="s">
        <v>84</v>
      </c>
      <c r="B7" s="75"/>
      <c r="C7" s="75"/>
      <c r="D7" s="75"/>
      <c r="E7" s="75"/>
      <c r="F7" s="75"/>
      <c r="G7" s="75"/>
      <c r="H7" s="42"/>
      <c r="I7" s="43" t="s">
        <v>138</v>
      </c>
    </row>
    <row r="8" spans="1:9" ht="13.5" customHeight="1">
      <c r="A8" s="18" t="s">
        <v>85</v>
      </c>
      <c r="B8" s="75"/>
      <c r="C8" s="75"/>
      <c r="D8" s="75"/>
      <c r="E8" s="75"/>
      <c r="F8" s="75"/>
      <c r="G8" s="75"/>
      <c r="H8" s="42"/>
      <c r="I8" s="31" t="s">
        <v>137</v>
      </c>
    </row>
    <row r="9" spans="1:9" ht="13.5" customHeight="1">
      <c r="A9" s="18" t="s">
        <v>86</v>
      </c>
      <c r="B9" s="75"/>
      <c r="C9" s="75"/>
      <c r="D9" s="75"/>
      <c r="E9" s="75"/>
      <c r="F9" s="75"/>
      <c r="G9" s="75"/>
      <c r="H9" s="42"/>
      <c r="I9" s="44" t="s">
        <v>147</v>
      </c>
    </row>
    <row r="10" spans="1:9" ht="13.5" customHeight="1">
      <c r="A10" s="18" t="s">
        <v>95</v>
      </c>
      <c r="B10" s="75"/>
      <c r="C10" s="75"/>
      <c r="D10" s="75"/>
      <c r="E10" s="75"/>
      <c r="F10" s="75"/>
      <c r="G10" s="75"/>
      <c r="H10" s="42"/>
      <c r="I10" s="42"/>
    </row>
    <row r="11" spans="1:9" ht="13.5" customHeight="1">
      <c r="A11" s="18" t="s">
        <v>87</v>
      </c>
      <c r="B11" s="75"/>
      <c r="C11" s="75"/>
      <c r="D11" s="75"/>
      <c r="E11" s="75"/>
      <c r="F11" s="75"/>
      <c r="G11" s="75"/>
      <c r="H11" s="42"/>
      <c r="I11" s="42"/>
    </row>
    <row r="12" spans="1:9" ht="13.5" customHeight="1">
      <c r="A12" s="18" t="s">
        <v>88</v>
      </c>
      <c r="B12" s="75"/>
      <c r="C12" s="75"/>
      <c r="D12" s="75"/>
      <c r="E12" s="75"/>
      <c r="F12" s="75"/>
      <c r="G12" s="75"/>
      <c r="H12" s="42"/>
      <c r="I12" s="42"/>
    </row>
    <row r="13" spans="1:9" ht="13.5" customHeight="1">
      <c r="A13" s="18" t="s">
        <v>146</v>
      </c>
      <c r="B13" s="75"/>
      <c r="C13" s="75"/>
      <c r="D13" s="75"/>
      <c r="E13" s="75"/>
      <c r="F13" s="75"/>
      <c r="G13" s="75"/>
      <c r="H13" s="42"/>
      <c r="I13" s="42"/>
    </row>
    <row r="14" spans="1:9" ht="13.5" customHeight="1">
      <c r="A14" s="68" t="s">
        <v>93</v>
      </c>
      <c r="B14" s="69"/>
      <c r="C14" s="69"/>
      <c r="D14" s="69"/>
      <c r="E14" s="69"/>
      <c r="F14" s="69"/>
      <c r="G14" s="69"/>
      <c r="H14" s="70"/>
      <c r="I14" s="70"/>
    </row>
    <row r="15" spans="1:10" ht="35.25" customHeight="1">
      <c r="A15" s="72" t="s">
        <v>171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24.75" customHeight="1">
      <c r="A16" s="64" t="s">
        <v>0</v>
      </c>
      <c r="B16" s="64" t="s">
        <v>1</v>
      </c>
      <c r="C16" s="67" t="s">
        <v>141</v>
      </c>
      <c r="D16" s="67" t="s">
        <v>142</v>
      </c>
      <c r="E16" s="67" t="s">
        <v>153</v>
      </c>
      <c r="F16" s="71" t="s">
        <v>96</v>
      </c>
      <c r="G16" s="67" t="s">
        <v>143</v>
      </c>
      <c r="H16" s="67" t="s">
        <v>144</v>
      </c>
      <c r="I16" s="67" t="s">
        <v>154</v>
      </c>
      <c r="J16" s="64" t="s">
        <v>100</v>
      </c>
    </row>
    <row r="17" spans="1:10" ht="31.5" customHeight="1">
      <c r="A17" s="64"/>
      <c r="B17" s="64"/>
      <c r="C17" s="67"/>
      <c r="D17" s="67"/>
      <c r="E17" s="67"/>
      <c r="F17" s="71"/>
      <c r="G17" s="67"/>
      <c r="H17" s="67"/>
      <c r="I17" s="67"/>
      <c r="J17" s="64"/>
    </row>
    <row r="18" spans="1:10" ht="11.25">
      <c r="A18" s="1" t="s">
        <v>59</v>
      </c>
      <c r="B18" s="9"/>
      <c r="C18" s="33"/>
      <c r="D18" s="33"/>
      <c r="E18" s="33"/>
      <c r="F18" s="20"/>
      <c r="G18" s="10"/>
      <c r="H18" s="10"/>
      <c r="I18" s="10"/>
      <c r="J18" s="10"/>
    </row>
    <row r="19" spans="1:13" s="25" customFormat="1" ht="11.25">
      <c r="A19" s="26" t="s">
        <v>70</v>
      </c>
      <c r="B19" s="23" t="s">
        <v>2</v>
      </c>
      <c r="C19" s="49">
        <f aca="true" t="shared" si="0" ref="C19:C24">E19-(E19*0.05)</f>
        <v>2660</v>
      </c>
      <c r="D19" s="49">
        <f aca="true" t="shared" si="1" ref="D19:D24">E19-(E19*0.03)</f>
        <v>2716</v>
      </c>
      <c r="E19" s="49">
        <v>2800</v>
      </c>
      <c r="F19" s="28"/>
      <c r="G19" s="7">
        <f aca="true" t="shared" si="2" ref="G19:G24">F19*C19</f>
        <v>0</v>
      </c>
      <c r="H19" s="7">
        <f aca="true" t="shared" si="3" ref="H19:H24">F19*D19</f>
        <v>0</v>
      </c>
      <c r="I19" s="7">
        <f aca="true" t="shared" si="4" ref="I19:I24">F19*E19</f>
        <v>0</v>
      </c>
      <c r="J19" s="16" t="s">
        <v>129</v>
      </c>
      <c r="K19" s="48"/>
      <c r="M19" s="48"/>
    </row>
    <row r="20" spans="1:13" s="25" customFormat="1" ht="11.25" customHeight="1">
      <c r="A20" s="26" t="s">
        <v>97</v>
      </c>
      <c r="B20" s="17" t="s">
        <v>2</v>
      </c>
      <c r="C20" s="49">
        <f t="shared" si="0"/>
        <v>2850</v>
      </c>
      <c r="D20" s="49">
        <f t="shared" si="1"/>
        <v>2910</v>
      </c>
      <c r="E20" s="49">
        <v>3000</v>
      </c>
      <c r="F20" s="28"/>
      <c r="G20" s="7">
        <f t="shared" si="2"/>
        <v>0</v>
      </c>
      <c r="H20" s="7">
        <f t="shared" si="3"/>
        <v>0</v>
      </c>
      <c r="I20" s="7">
        <f t="shared" si="4"/>
        <v>0</v>
      </c>
      <c r="J20" s="16" t="s">
        <v>129</v>
      </c>
      <c r="K20" s="48"/>
      <c r="M20" s="48"/>
    </row>
    <row r="21" spans="1:13" s="25" customFormat="1" ht="11.25" customHeight="1">
      <c r="A21" s="15" t="s">
        <v>24</v>
      </c>
      <c r="B21" s="23" t="s">
        <v>2</v>
      </c>
      <c r="C21" s="49">
        <f t="shared" si="0"/>
        <v>2755</v>
      </c>
      <c r="D21" s="49">
        <f t="shared" si="1"/>
        <v>2813</v>
      </c>
      <c r="E21" s="49">
        <v>2900</v>
      </c>
      <c r="F21" s="28"/>
      <c r="G21" s="7">
        <f t="shared" si="2"/>
        <v>0</v>
      </c>
      <c r="H21" s="7">
        <f t="shared" si="3"/>
        <v>0</v>
      </c>
      <c r="I21" s="7">
        <f t="shared" si="4"/>
        <v>0</v>
      </c>
      <c r="J21" s="16" t="s">
        <v>129</v>
      </c>
      <c r="K21" s="48"/>
      <c r="M21" s="48"/>
    </row>
    <row r="22" spans="1:13" s="25" customFormat="1" ht="11.25" customHeight="1">
      <c r="A22" s="22" t="s">
        <v>25</v>
      </c>
      <c r="B22" s="23" t="s">
        <v>2</v>
      </c>
      <c r="C22" s="49">
        <f t="shared" si="0"/>
        <v>2755</v>
      </c>
      <c r="D22" s="49">
        <f t="shared" si="1"/>
        <v>2813</v>
      </c>
      <c r="E22" s="49">
        <v>2900</v>
      </c>
      <c r="F22" s="28"/>
      <c r="G22" s="7">
        <f t="shared" si="2"/>
        <v>0</v>
      </c>
      <c r="H22" s="7">
        <f t="shared" si="3"/>
        <v>0</v>
      </c>
      <c r="I22" s="7">
        <f t="shared" si="4"/>
        <v>0</v>
      </c>
      <c r="J22" s="16" t="s">
        <v>129</v>
      </c>
      <c r="K22" s="48"/>
      <c r="M22" s="48"/>
    </row>
    <row r="23" spans="1:13" s="25" customFormat="1" ht="11.25" customHeight="1">
      <c r="A23" s="15" t="s">
        <v>26</v>
      </c>
      <c r="B23" s="23" t="s">
        <v>2</v>
      </c>
      <c r="C23" s="49">
        <f t="shared" si="0"/>
        <v>2280</v>
      </c>
      <c r="D23" s="49">
        <f t="shared" si="1"/>
        <v>2328</v>
      </c>
      <c r="E23" s="49">
        <v>2400</v>
      </c>
      <c r="F23" s="28"/>
      <c r="G23" s="7">
        <f t="shared" si="2"/>
        <v>0</v>
      </c>
      <c r="H23" s="7">
        <f t="shared" si="3"/>
        <v>0</v>
      </c>
      <c r="I23" s="7">
        <f t="shared" si="4"/>
        <v>0</v>
      </c>
      <c r="J23" s="16" t="s">
        <v>129</v>
      </c>
      <c r="K23" s="48"/>
      <c r="M23" s="48"/>
    </row>
    <row r="24" spans="1:13" s="25" customFormat="1" ht="11.25" customHeight="1">
      <c r="A24" s="15" t="s">
        <v>98</v>
      </c>
      <c r="B24" s="17" t="s">
        <v>2</v>
      </c>
      <c r="C24" s="49">
        <f t="shared" si="0"/>
        <v>2090</v>
      </c>
      <c r="D24" s="49">
        <f t="shared" si="1"/>
        <v>2134</v>
      </c>
      <c r="E24" s="49">
        <v>2200</v>
      </c>
      <c r="F24" s="28"/>
      <c r="G24" s="7">
        <f t="shared" si="2"/>
        <v>0</v>
      </c>
      <c r="H24" s="7">
        <f t="shared" si="3"/>
        <v>0</v>
      </c>
      <c r="I24" s="7">
        <f t="shared" si="4"/>
        <v>0</v>
      </c>
      <c r="J24" s="16" t="s">
        <v>129</v>
      </c>
      <c r="K24" s="48"/>
      <c r="M24" s="48"/>
    </row>
    <row r="25" spans="1:13" ht="11.25">
      <c r="A25" s="2" t="s">
        <v>34</v>
      </c>
      <c r="B25" s="11"/>
      <c r="C25" s="33"/>
      <c r="D25" s="33"/>
      <c r="E25" s="33"/>
      <c r="F25" s="21"/>
      <c r="G25" s="21"/>
      <c r="H25" s="21"/>
      <c r="I25" s="21"/>
      <c r="J25" s="10"/>
      <c r="K25" s="48"/>
      <c r="M25" s="48"/>
    </row>
    <row r="26" spans="1:13" s="3" customFormat="1" ht="11.25">
      <c r="A26" s="26" t="s">
        <v>72</v>
      </c>
      <c r="B26" s="23" t="s">
        <v>2</v>
      </c>
      <c r="C26" s="49">
        <f aca="true" t="shared" si="5" ref="C26:C32">E26-(E26*0.05)</f>
        <v>1045</v>
      </c>
      <c r="D26" s="49">
        <f aca="true" t="shared" si="6" ref="D26:D32">E26-(E26*0.03)</f>
        <v>1067</v>
      </c>
      <c r="E26" s="49">
        <v>1100</v>
      </c>
      <c r="F26" s="29"/>
      <c r="G26" s="7">
        <f aca="true" t="shared" si="7" ref="G26:G32">F26*C26</f>
        <v>0</v>
      </c>
      <c r="H26" s="7">
        <f aca="true" t="shared" si="8" ref="H26:H32">F26*D26</f>
        <v>0</v>
      </c>
      <c r="I26" s="7">
        <f aca="true" t="shared" si="9" ref="I26:I32">F26*E26</f>
        <v>0</v>
      </c>
      <c r="J26" s="24" t="s">
        <v>33</v>
      </c>
      <c r="K26" s="48"/>
      <c r="M26" s="48"/>
    </row>
    <row r="27" spans="1:13" s="3" customFormat="1" ht="11.25">
      <c r="A27" s="26" t="s">
        <v>102</v>
      </c>
      <c r="B27" s="23" t="s">
        <v>2</v>
      </c>
      <c r="C27" s="49">
        <f t="shared" si="5"/>
        <v>1026</v>
      </c>
      <c r="D27" s="49">
        <f t="shared" si="6"/>
        <v>1047.6</v>
      </c>
      <c r="E27" s="49">
        <v>1080</v>
      </c>
      <c r="F27" s="29"/>
      <c r="G27" s="7">
        <f t="shared" si="7"/>
        <v>0</v>
      </c>
      <c r="H27" s="7">
        <f t="shared" si="8"/>
        <v>0</v>
      </c>
      <c r="I27" s="7">
        <f t="shared" si="9"/>
        <v>0</v>
      </c>
      <c r="J27" s="16" t="s">
        <v>33</v>
      </c>
      <c r="K27" s="48"/>
      <c r="M27" s="48"/>
    </row>
    <row r="28" spans="1:13" s="3" customFormat="1" ht="11.25">
      <c r="A28" s="22" t="s">
        <v>73</v>
      </c>
      <c r="B28" s="23" t="s">
        <v>2</v>
      </c>
      <c r="C28" s="36">
        <f t="shared" si="5"/>
        <v>1330</v>
      </c>
      <c r="D28" s="36">
        <f t="shared" si="6"/>
        <v>1358</v>
      </c>
      <c r="E28" s="49">
        <v>1400</v>
      </c>
      <c r="F28" s="29"/>
      <c r="G28" s="7">
        <f t="shared" si="7"/>
        <v>0</v>
      </c>
      <c r="H28" s="7">
        <f t="shared" si="8"/>
        <v>0</v>
      </c>
      <c r="I28" s="7">
        <f t="shared" si="9"/>
        <v>0</v>
      </c>
      <c r="J28" s="24" t="s">
        <v>33</v>
      </c>
      <c r="K28" s="48"/>
      <c r="M28" s="48"/>
    </row>
    <row r="29" spans="1:13" s="3" customFormat="1" ht="11.25">
      <c r="A29" s="22" t="s">
        <v>77</v>
      </c>
      <c r="B29" s="23" t="s">
        <v>2</v>
      </c>
      <c r="C29" s="36">
        <f t="shared" si="5"/>
        <v>1995</v>
      </c>
      <c r="D29" s="36">
        <f t="shared" si="6"/>
        <v>2037</v>
      </c>
      <c r="E29" s="49">
        <v>2100</v>
      </c>
      <c r="F29" s="29"/>
      <c r="G29" s="7">
        <f t="shared" si="7"/>
        <v>0</v>
      </c>
      <c r="H29" s="7">
        <f t="shared" si="8"/>
        <v>0</v>
      </c>
      <c r="I29" s="7">
        <f t="shared" si="9"/>
        <v>0</v>
      </c>
      <c r="J29" s="24" t="s">
        <v>33</v>
      </c>
      <c r="K29" s="48"/>
      <c r="M29" s="48"/>
    </row>
    <row r="30" spans="1:13" s="3" customFormat="1" ht="11.25">
      <c r="A30" s="22" t="s">
        <v>74</v>
      </c>
      <c r="B30" s="23" t="s">
        <v>2</v>
      </c>
      <c r="C30" s="36">
        <f t="shared" si="5"/>
        <v>1995</v>
      </c>
      <c r="D30" s="36">
        <f t="shared" si="6"/>
        <v>2037</v>
      </c>
      <c r="E30" s="49">
        <v>2100</v>
      </c>
      <c r="F30" s="29"/>
      <c r="G30" s="7">
        <f t="shared" si="7"/>
        <v>0</v>
      </c>
      <c r="H30" s="7">
        <f t="shared" si="8"/>
        <v>0</v>
      </c>
      <c r="I30" s="7">
        <f t="shared" si="9"/>
        <v>0</v>
      </c>
      <c r="J30" s="24" t="s">
        <v>33</v>
      </c>
      <c r="K30" s="48"/>
      <c r="M30" s="48"/>
    </row>
    <row r="31" spans="1:13" ht="11.25" customHeight="1">
      <c r="A31" s="22" t="s">
        <v>75</v>
      </c>
      <c r="B31" s="23" t="s">
        <v>2</v>
      </c>
      <c r="C31" s="36">
        <f t="shared" si="5"/>
        <v>1330</v>
      </c>
      <c r="D31" s="36">
        <f t="shared" si="6"/>
        <v>1358</v>
      </c>
      <c r="E31" s="49">
        <v>1400</v>
      </c>
      <c r="F31" s="29"/>
      <c r="G31" s="7">
        <f t="shared" si="7"/>
        <v>0</v>
      </c>
      <c r="H31" s="7">
        <f t="shared" si="8"/>
        <v>0</v>
      </c>
      <c r="I31" s="7">
        <f t="shared" si="9"/>
        <v>0</v>
      </c>
      <c r="J31" s="24" t="s">
        <v>33</v>
      </c>
      <c r="K31" s="48"/>
      <c r="M31" s="48"/>
    </row>
    <row r="32" spans="1:13" ht="11.25" customHeight="1">
      <c r="A32" s="22" t="s">
        <v>76</v>
      </c>
      <c r="B32" s="23" t="s">
        <v>2</v>
      </c>
      <c r="C32" s="36">
        <f t="shared" si="5"/>
        <v>1330</v>
      </c>
      <c r="D32" s="36">
        <f t="shared" si="6"/>
        <v>1358</v>
      </c>
      <c r="E32" s="49">
        <v>1400</v>
      </c>
      <c r="F32" s="29"/>
      <c r="G32" s="7">
        <f t="shared" si="7"/>
        <v>0</v>
      </c>
      <c r="H32" s="7">
        <f t="shared" si="8"/>
        <v>0</v>
      </c>
      <c r="I32" s="7">
        <f t="shared" si="9"/>
        <v>0</v>
      </c>
      <c r="J32" s="24" t="s">
        <v>33</v>
      </c>
      <c r="K32" s="48"/>
      <c r="M32" s="48"/>
    </row>
    <row r="33" spans="1:13" ht="11.25" customHeight="1">
      <c r="A33" s="15" t="s">
        <v>162</v>
      </c>
      <c r="B33" s="23" t="s">
        <v>2</v>
      </c>
      <c r="C33" s="36">
        <f>E33-(E33*0.05)</f>
        <v>285</v>
      </c>
      <c r="D33" s="36">
        <f>E33-(E33*0.03)</f>
        <v>291</v>
      </c>
      <c r="E33" s="49">
        <v>300</v>
      </c>
      <c r="F33" s="29"/>
      <c r="G33" s="7">
        <f>F33*C33</f>
        <v>0</v>
      </c>
      <c r="H33" s="7">
        <f>F33*D33</f>
        <v>0</v>
      </c>
      <c r="I33" s="7">
        <f>F33*E33</f>
        <v>0</v>
      </c>
      <c r="J33" s="16" t="s">
        <v>163</v>
      </c>
      <c r="K33" s="48"/>
      <c r="M33" s="48"/>
    </row>
    <row r="34" spans="1:13" ht="11.25" customHeight="1">
      <c r="A34" s="15" t="s">
        <v>165</v>
      </c>
      <c r="B34" s="23" t="s">
        <v>2</v>
      </c>
      <c r="C34" s="36">
        <f>E34-(E34*0.05)</f>
        <v>285</v>
      </c>
      <c r="D34" s="36">
        <f>E34-(E34*0.03)</f>
        <v>291</v>
      </c>
      <c r="E34" s="49">
        <v>300</v>
      </c>
      <c r="F34" s="29"/>
      <c r="G34" s="7">
        <f>F34*C34</f>
        <v>0</v>
      </c>
      <c r="H34" s="7">
        <f>F34*D34</f>
        <v>0</v>
      </c>
      <c r="I34" s="7">
        <f>F34*E34</f>
        <v>0</v>
      </c>
      <c r="J34" s="16" t="s">
        <v>164</v>
      </c>
      <c r="K34" s="48"/>
      <c r="M34" s="48"/>
    </row>
    <row r="35" spans="1:13" ht="11.25" customHeight="1">
      <c r="A35" s="2" t="s">
        <v>50</v>
      </c>
      <c r="B35" s="11"/>
      <c r="C35" s="33"/>
      <c r="D35" s="33"/>
      <c r="E35" s="33"/>
      <c r="F35" s="21"/>
      <c r="G35" s="21"/>
      <c r="H35" s="21"/>
      <c r="I35" s="21"/>
      <c r="J35" s="10"/>
      <c r="K35" s="48"/>
      <c r="M35" s="48"/>
    </row>
    <row r="36" spans="1:13" ht="11.25">
      <c r="A36" s="4" t="s">
        <v>10</v>
      </c>
      <c r="B36" s="6" t="s">
        <v>2</v>
      </c>
      <c r="C36" s="36">
        <f>E36-(E36*0.05)</f>
        <v>114</v>
      </c>
      <c r="D36" s="36">
        <f>E36-(E36*0.03)</f>
        <v>116.4</v>
      </c>
      <c r="E36" s="49">
        <v>120</v>
      </c>
      <c r="F36" s="30"/>
      <c r="G36" s="7">
        <f>F36*C36</f>
        <v>0</v>
      </c>
      <c r="H36" s="7">
        <f>F36*D36</f>
        <v>0</v>
      </c>
      <c r="I36" s="7">
        <f>F36*E36</f>
        <v>0</v>
      </c>
      <c r="J36" s="5" t="s">
        <v>60</v>
      </c>
      <c r="K36" s="48"/>
      <c r="M36" s="48"/>
    </row>
    <row r="37" spans="1:13" ht="22.5" customHeight="1">
      <c r="A37" s="4" t="s">
        <v>11</v>
      </c>
      <c r="B37" s="6" t="s">
        <v>2</v>
      </c>
      <c r="C37" s="36">
        <f>E37-(E37*0.05)</f>
        <v>237.5</v>
      </c>
      <c r="D37" s="36">
        <f>E37-(E37*0.03)</f>
        <v>242.5</v>
      </c>
      <c r="E37" s="49">
        <v>250</v>
      </c>
      <c r="F37" s="30"/>
      <c r="G37" s="7">
        <f>F37*C37</f>
        <v>0</v>
      </c>
      <c r="H37" s="7">
        <f>F37*D37</f>
        <v>0</v>
      </c>
      <c r="I37" s="7">
        <f>F37*E37</f>
        <v>0</v>
      </c>
      <c r="J37" s="5" t="s">
        <v>61</v>
      </c>
      <c r="K37" s="48"/>
      <c r="M37" s="48"/>
    </row>
    <row r="38" spans="1:13" ht="11.25" customHeight="1">
      <c r="A38" s="4" t="s">
        <v>12</v>
      </c>
      <c r="B38" s="6" t="s">
        <v>2</v>
      </c>
      <c r="C38" s="36">
        <f>E38-(E38*0.05)</f>
        <v>180.5</v>
      </c>
      <c r="D38" s="36">
        <f>E38-(E38*0.03)</f>
        <v>184.3</v>
      </c>
      <c r="E38" s="49">
        <v>190</v>
      </c>
      <c r="F38" s="30"/>
      <c r="G38" s="7">
        <f>F38*C38</f>
        <v>0</v>
      </c>
      <c r="H38" s="7">
        <f>F38*D38</f>
        <v>0</v>
      </c>
      <c r="I38" s="7">
        <f>F38*E38</f>
        <v>0</v>
      </c>
      <c r="J38" s="5"/>
      <c r="K38" s="48"/>
      <c r="M38" s="48"/>
    </row>
    <row r="39" spans="1:13" ht="13.5" customHeight="1">
      <c r="A39" s="4" t="s">
        <v>13</v>
      </c>
      <c r="B39" s="6" t="s">
        <v>2</v>
      </c>
      <c r="C39" s="36">
        <f>E39-(E39*0.05)</f>
        <v>266</v>
      </c>
      <c r="D39" s="36">
        <f>E39-(E39*0.03)</f>
        <v>271.6</v>
      </c>
      <c r="E39" s="49">
        <v>280</v>
      </c>
      <c r="F39" s="30"/>
      <c r="G39" s="7">
        <f>F39*C39</f>
        <v>0</v>
      </c>
      <c r="H39" s="7">
        <f>F39*D39</f>
        <v>0</v>
      </c>
      <c r="I39" s="7">
        <f>F39*E39</f>
        <v>0</v>
      </c>
      <c r="J39" s="5" t="s">
        <v>63</v>
      </c>
      <c r="K39" s="48"/>
      <c r="M39" s="48"/>
    </row>
    <row r="40" spans="1:13" s="3" customFormat="1" ht="22.5">
      <c r="A40" s="4" t="s">
        <v>32</v>
      </c>
      <c r="B40" s="6" t="s">
        <v>2</v>
      </c>
      <c r="C40" s="36">
        <f>E40-(E40*0.05)</f>
        <v>323</v>
      </c>
      <c r="D40" s="36">
        <f>E40-(E40*0.03)</f>
        <v>329.8</v>
      </c>
      <c r="E40" s="49">
        <v>340</v>
      </c>
      <c r="F40" s="30"/>
      <c r="G40" s="7">
        <f>F40*C40</f>
        <v>0</v>
      </c>
      <c r="H40" s="7">
        <f>F40*D40</f>
        <v>0</v>
      </c>
      <c r="I40" s="7">
        <f>F40*E40</f>
        <v>0</v>
      </c>
      <c r="J40" s="5" t="s">
        <v>62</v>
      </c>
      <c r="K40" s="48"/>
      <c r="M40" s="48"/>
    </row>
    <row r="41" spans="1:13" ht="11.25">
      <c r="A41" s="1" t="s">
        <v>56</v>
      </c>
      <c r="B41" s="9"/>
      <c r="C41" s="33"/>
      <c r="D41" s="33"/>
      <c r="E41" s="33"/>
      <c r="F41" s="9"/>
      <c r="G41" s="9"/>
      <c r="H41" s="9"/>
      <c r="I41" s="9"/>
      <c r="J41" s="10"/>
      <c r="K41" s="48"/>
      <c r="M41" s="48"/>
    </row>
    <row r="42" spans="1:13" ht="11.25" customHeight="1">
      <c r="A42" s="15" t="s">
        <v>109</v>
      </c>
      <c r="B42" s="23" t="s">
        <v>2</v>
      </c>
      <c r="C42" s="36">
        <f>E42-(E42*0.05)</f>
        <v>294.5</v>
      </c>
      <c r="D42" s="36">
        <f>E42-(E42*0.03)</f>
        <v>300.7</v>
      </c>
      <c r="E42" s="49">
        <v>310</v>
      </c>
      <c r="F42" s="30"/>
      <c r="G42" s="7">
        <f>F42*C42</f>
        <v>0</v>
      </c>
      <c r="H42" s="7">
        <f>F42*D42</f>
        <v>0</v>
      </c>
      <c r="I42" s="7">
        <f>F42*E42</f>
        <v>0</v>
      </c>
      <c r="J42" s="16" t="s">
        <v>151</v>
      </c>
      <c r="K42" s="48"/>
      <c r="M42" s="48"/>
    </row>
    <row r="43" spans="1:13" ht="11.25" customHeight="1">
      <c r="A43" s="58" t="s">
        <v>101</v>
      </c>
      <c r="B43" s="59"/>
      <c r="C43" s="59"/>
      <c r="D43" s="59"/>
      <c r="E43" s="59"/>
      <c r="F43" s="59"/>
      <c r="G43" s="59"/>
      <c r="H43" s="59"/>
      <c r="I43" s="59"/>
      <c r="J43" s="60"/>
      <c r="K43" s="48"/>
      <c r="M43" s="48"/>
    </row>
    <row r="44" spans="1:13" ht="11.25">
      <c r="A44" s="2" t="s">
        <v>35</v>
      </c>
      <c r="B44" s="11"/>
      <c r="C44" s="33"/>
      <c r="D44" s="33"/>
      <c r="E44" s="33"/>
      <c r="F44" s="20"/>
      <c r="G44" s="12"/>
      <c r="H44" s="12"/>
      <c r="I44" s="12"/>
      <c r="J44" s="10"/>
      <c r="K44" s="48"/>
      <c r="M44" s="48"/>
    </row>
    <row r="45" spans="1:13" ht="11.25" customHeight="1">
      <c r="A45" s="4" t="s">
        <v>3</v>
      </c>
      <c r="B45" s="6" t="s">
        <v>2</v>
      </c>
      <c r="C45" s="46">
        <f>E45</f>
        <v>7500</v>
      </c>
      <c r="D45" s="46">
        <f>E45</f>
        <v>7500</v>
      </c>
      <c r="E45" s="46">
        <v>7500</v>
      </c>
      <c r="F45" s="30"/>
      <c r="G45" s="7">
        <f>F45*C45</f>
        <v>0</v>
      </c>
      <c r="H45" s="7">
        <f>F45*D45</f>
        <v>0</v>
      </c>
      <c r="I45" s="7">
        <f>F45*E45</f>
        <v>0</v>
      </c>
      <c r="J45" s="16" t="s">
        <v>139</v>
      </c>
      <c r="K45" s="48"/>
      <c r="M45" s="48"/>
    </row>
    <row r="46" spans="1:13" ht="11.25" customHeight="1">
      <c r="A46" s="4" t="s">
        <v>4</v>
      </c>
      <c r="B46" s="6" t="s">
        <v>2</v>
      </c>
      <c r="C46" s="46">
        <f>E46</f>
        <v>3100</v>
      </c>
      <c r="D46" s="46">
        <f>E46</f>
        <v>3100</v>
      </c>
      <c r="E46" s="46">
        <v>3100</v>
      </c>
      <c r="F46" s="30"/>
      <c r="G46" s="7">
        <f>F46*C46</f>
        <v>0</v>
      </c>
      <c r="H46" s="7">
        <f>F46*D46</f>
        <v>0</v>
      </c>
      <c r="I46" s="7">
        <f aca="true" t="shared" si="10" ref="I46:I109">F46*E46</f>
        <v>0</v>
      </c>
      <c r="J46" s="16" t="s">
        <v>139</v>
      </c>
      <c r="K46" s="48"/>
      <c r="M46" s="48"/>
    </row>
    <row r="47" spans="1:13" ht="11.25" customHeight="1">
      <c r="A47" s="4" t="s">
        <v>7</v>
      </c>
      <c r="B47" s="6" t="s">
        <v>2</v>
      </c>
      <c r="C47" s="46">
        <f>E47</f>
        <v>900</v>
      </c>
      <c r="D47" s="46">
        <f>E47</f>
        <v>900</v>
      </c>
      <c r="E47" s="36">
        <v>900</v>
      </c>
      <c r="F47" s="30"/>
      <c r="G47" s="7">
        <f>F47*C47</f>
        <v>0</v>
      </c>
      <c r="H47" s="7">
        <f>F47*D47</f>
        <v>0</v>
      </c>
      <c r="I47" s="7">
        <f t="shared" si="10"/>
        <v>0</v>
      </c>
      <c r="J47" s="16" t="s">
        <v>139</v>
      </c>
      <c r="K47" s="48"/>
      <c r="M47" s="48"/>
    </row>
    <row r="48" spans="1:13" ht="11.25" customHeight="1">
      <c r="A48" s="2" t="s">
        <v>64</v>
      </c>
      <c r="B48" s="11"/>
      <c r="C48" s="33"/>
      <c r="D48" s="33"/>
      <c r="E48" s="33"/>
      <c r="F48" s="21"/>
      <c r="G48" s="21"/>
      <c r="H48" s="21"/>
      <c r="I48" s="21"/>
      <c r="J48" s="10"/>
      <c r="K48" s="48"/>
      <c r="M48" s="48"/>
    </row>
    <row r="49" spans="1:13" ht="11.25" customHeight="1">
      <c r="A49" s="15" t="s">
        <v>110</v>
      </c>
      <c r="B49" s="23" t="s">
        <v>71</v>
      </c>
      <c r="C49" s="36">
        <f aca="true" t="shared" si="11" ref="C49:C54">E49-(E49*0.05)</f>
        <v>1235</v>
      </c>
      <c r="D49" s="36">
        <f aca="true" t="shared" si="12" ref="D49:D54">E49-(E49*0.03)</f>
        <v>1261</v>
      </c>
      <c r="E49" s="55">
        <v>1300</v>
      </c>
      <c r="F49" s="30"/>
      <c r="G49" s="7">
        <f aca="true" t="shared" si="13" ref="G49:G54">F49*C49</f>
        <v>0</v>
      </c>
      <c r="H49" s="7">
        <f aca="true" t="shared" si="14" ref="H49:H54">F49*D49</f>
        <v>0</v>
      </c>
      <c r="I49" s="7">
        <f aca="true" t="shared" si="15" ref="I49:I54">F49*E49</f>
        <v>0</v>
      </c>
      <c r="J49" s="54" t="s">
        <v>203</v>
      </c>
      <c r="K49" s="48"/>
      <c r="M49" s="48"/>
    </row>
    <row r="50" spans="1:13" ht="11.25" customHeight="1">
      <c r="A50" s="15" t="s">
        <v>111</v>
      </c>
      <c r="B50" s="23" t="s">
        <v>71</v>
      </c>
      <c r="C50" s="36">
        <f t="shared" si="11"/>
        <v>1235</v>
      </c>
      <c r="D50" s="36">
        <f t="shared" si="12"/>
        <v>1261</v>
      </c>
      <c r="E50" s="55">
        <v>1300</v>
      </c>
      <c r="F50" s="30"/>
      <c r="G50" s="7">
        <f t="shared" si="13"/>
        <v>0</v>
      </c>
      <c r="H50" s="7">
        <f t="shared" si="14"/>
        <v>0</v>
      </c>
      <c r="I50" s="7">
        <f t="shared" si="15"/>
        <v>0</v>
      </c>
      <c r="J50" s="54" t="s">
        <v>203</v>
      </c>
      <c r="K50" s="48"/>
      <c r="M50" s="48"/>
    </row>
    <row r="51" spans="1:13" ht="11.25" customHeight="1">
      <c r="A51" s="22" t="s">
        <v>5</v>
      </c>
      <c r="B51" s="23" t="s">
        <v>71</v>
      </c>
      <c r="C51" s="77">
        <f t="shared" si="11"/>
        <v>1377.5</v>
      </c>
      <c r="D51" s="77">
        <f t="shared" si="12"/>
        <v>1406.5</v>
      </c>
      <c r="E51" s="77">
        <v>1450</v>
      </c>
      <c r="F51" s="30"/>
      <c r="G51" s="7">
        <f t="shared" si="13"/>
        <v>0</v>
      </c>
      <c r="H51" s="7">
        <f t="shared" si="14"/>
        <v>0</v>
      </c>
      <c r="I51" s="7">
        <f t="shared" si="15"/>
        <v>0</v>
      </c>
      <c r="J51" s="54" t="s">
        <v>203</v>
      </c>
      <c r="K51" s="48"/>
      <c r="M51" s="48"/>
    </row>
    <row r="52" spans="1:13" ht="11.25" customHeight="1">
      <c r="A52" s="22" t="s">
        <v>6</v>
      </c>
      <c r="B52" s="23" t="s">
        <v>71</v>
      </c>
      <c r="C52" s="77">
        <f t="shared" si="11"/>
        <v>1377.5</v>
      </c>
      <c r="D52" s="77">
        <f t="shared" si="12"/>
        <v>1406.5</v>
      </c>
      <c r="E52" s="77">
        <v>1450</v>
      </c>
      <c r="F52" s="30"/>
      <c r="G52" s="7">
        <f t="shared" si="13"/>
        <v>0</v>
      </c>
      <c r="H52" s="7">
        <f t="shared" si="14"/>
        <v>0</v>
      </c>
      <c r="I52" s="7">
        <f t="shared" si="15"/>
        <v>0</v>
      </c>
      <c r="J52" s="54" t="s">
        <v>203</v>
      </c>
      <c r="K52" s="48"/>
      <c r="M52" s="48"/>
    </row>
    <row r="53" spans="1:13" ht="11.25" customHeight="1">
      <c r="A53" s="50" t="s">
        <v>193</v>
      </c>
      <c r="B53" s="23" t="s">
        <v>71</v>
      </c>
      <c r="C53" s="77">
        <f t="shared" si="11"/>
        <v>1377.5</v>
      </c>
      <c r="D53" s="77">
        <f t="shared" si="12"/>
        <v>1406.5</v>
      </c>
      <c r="E53" s="77">
        <v>1450</v>
      </c>
      <c r="F53" s="30"/>
      <c r="G53" s="7">
        <f t="shared" si="13"/>
        <v>0</v>
      </c>
      <c r="H53" s="7">
        <f t="shared" si="14"/>
        <v>0</v>
      </c>
      <c r="I53" s="7">
        <f t="shared" si="15"/>
        <v>0</v>
      </c>
      <c r="J53" s="54" t="s">
        <v>203</v>
      </c>
      <c r="K53" s="48"/>
      <c r="M53" s="48"/>
    </row>
    <row r="54" spans="1:13" ht="11.25" customHeight="1">
      <c r="A54" s="50" t="s">
        <v>194</v>
      </c>
      <c r="B54" s="23" t="s">
        <v>71</v>
      </c>
      <c r="C54" s="77">
        <f t="shared" si="11"/>
        <v>1377.5</v>
      </c>
      <c r="D54" s="77">
        <f t="shared" si="12"/>
        <v>1406.5</v>
      </c>
      <c r="E54" s="77">
        <v>1450</v>
      </c>
      <c r="F54" s="30"/>
      <c r="G54" s="7">
        <f t="shared" si="13"/>
        <v>0</v>
      </c>
      <c r="H54" s="7">
        <f t="shared" si="14"/>
        <v>0</v>
      </c>
      <c r="I54" s="7">
        <f t="shared" si="15"/>
        <v>0</v>
      </c>
      <c r="J54" s="54" t="s">
        <v>203</v>
      </c>
      <c r="K54" s="48"/>
      <c r="M54" s="48"/>
    </row>
    <row r="55" spans="1:13" ht="11.25" customHeight="1">
      <c r="A55" s="50" t="s">
        <v>195</v>
      </c>
      <c r="B55" s="23" t="s">
        <v>71</v>
      </c>
      <c r="C55" s="36">
        <f aca="true" t="shared" si="16" ref="C55:C65">E55-(E55*0.05)</f>
        <v>1710</v>
      </c>
      <c r="D55" s="36">
        <f aca="true" t="shared" si="17" ref="D55:D65">E55-(E55*0.03)</f>
        <v>1746</v>
      </c>
      <c r="E55" s="55">
        <v>1800</v>
      </c>
      <c r="F55" s="30"/>
      <c r="G55" s="7">
        <f aca="true" t="shared" si="18" ref="G55:G65">F55*C55</f>
        <v>0</v>
      </c>
      <c r="H55" s="7">
        <f aca="true" t="shared" si="19" ref="H55:H65">F55*D55</f>
        <v>0</v>
      </c>
      <c r="I55" s="7">
        <f>F55*E55</f>
        <v>0</v>
      </c>
      <c r="J55" s="54" t="s">
        <v>203</v>
      </c>
      <c r="K55" s="48"/>
      <c r="M55" s="48"/>
    </row>
    <row r="56" spans="1:13" ht="11.25" customHeight="1">
      <c r="A56" s="50" t="s">
        <v>196</v>
      </c>
      <c r="B56" s="23" t="s">
        <v>71</v>
      </c>
      <c r="C56" s="36">
        <f t="shared" si="16"/>
        <v>1710</v>
      </c>
      <c r="D56" s="36">
        <f t="shared" si="17"/>
        <v>1746</v>
      </c>
      <c r="E56" s="55">
        <v>1800</v>
      </c>
      <c r="F56" s="30"/>
      <c r="G56" s="7">
        <f t="shared" si="18"/>
        <v>0</v>
      </c>
      <c r="H56" s="7">
        <f t="shared" si="19"/>
        <v>0</v>
      </c>
      <c r="I56" s="7">
        <f>F56*E56</f>
        <v>0</v>
      </c>
      <c r="J56" s="54" t="s">
        <v>203</v>
      </c>
      <c r="K56" s="48"/>
      <c r="M56" s="48"/>
    </row>
    <row r="57" spans="1:13" ht="11.25" customHeight="1">
      <c r="A57" s="50" t="s">
        <v>197</v>
      </c>
      <c r="B57" s="23" t="s">
        <v>71</v>
      </c>
      <c r="C57" s="77">
        <f t="shared" si="16"/>
        <v>1615</v>
      </c>
      <c r="D57" s="77">
        <f t="shared" si="17"/>
        <v>1649</v>
      </c>
      <c r="E57" s="77">
        <v>1700</v>
      </c>
      <c r="F57" s="30"/>
      <c r="G57" s="7">
        <f t="shared" si="18"/>
        <v>0</v>
      </c>
      <c r="H57" s="7">
        <f t="shared" si="19"/>
        <v>0</v>
      </c>
      <c r="I57" s="7">
        <f>F57*E57</f>
        <v>0</v>
      </c>
      <c r="J57" s="54" t="s">
        <v>198</v>
      </c>
      <c r="K57" s="48"/>
      <c r="M57" s="48"/>
    </row>
    <row r="58" spans="1:13" ht="11.25" customHeight="1">
      <c r="A58" s="15" t="s">
        <v>190</v>
      </c>
      <c r="B58" s="23" t="s">
        <v>71</v>
      </c>
      <c r="C58" s="77">
        <f t="shared" si="16"/>
        <v>361</v>
      </c>
      <c r="D58" s="77">
        <f t="shared" si="17"/>
        <v>368.6</v>
      </c>
      <c r="E58" s="77">
        <v>380</v>
      </c>
      <c r="F58" s="30"/>
      <c r="G58" s="7">
        <f t="shared" si="18"/>
        <v>0</v>
      </c>
      <c r="H58" s="7">
        <f t="shared" si="19"/>
        <v>0</v>
      </c>
      <c r="I58" s="7">
        <f>F58*E58</f>
        <v>0</v>
      </c>
      <c r="J58" s="54" t="s">
        <v>204</v>
      </c>
      <c r="K58" s="48"/>
      <c r="M58" s="48"/>
    </row>
    <row r="59" spans="1:13" ht="11.25" customHeight="1">
      <c r="A59" s="15" t="s">
        <v>191</v>
      </c>
      <c r="B59" s="23" t="s">
        <v>71</v>
      </c>
      <c r="C59" s="77">
        <f t="shared" si="16"/>
        <v>266</v>
      </c>
      <c r="D59" s="77">
        <f t="shared" si="17"/>
        <v>271.6</v>
      </c>
      <c r="E59" s="77">
        <v>280</v>
      </c>
      <c r="F59" s="30"/>
      <c r="G59" s="7">
        <f t="shared" si="18"/>
        <v>0</v>
      </c>
      <c r="H59" s="7">
        <f t="shared" si="19"/>
        <v>0</v>
      </c>
      <c r="I59" s="7">
        <f t="shared" si="10"/>
        <v>0</v>
      </c>
      <c r="J59" s="54" t="s">
        <v>204</v>
      </c>
      <c r="K59" s="48"/>
      <c r="M59" s="48"/>
    </row>
    <row r="60" spans="1:13" ht="11.25" customHeight="1">
      <c r="A60" s="50" t="s">
        <v>192</v>
      </c>
      <c r="B60" s="23" t="s">
        <v>71</v>
      </c>
      <c r="C60" s="77">
        <f t="shared" si="16"/>
        <v>266</v>
      </c>
      <c r="D60" s="77">
        <f t="shared" si="17"/>
        <v>271.6</v>
      </c>
      <c r="E60" s="77">
        <v>280</v>
      </c>
      <c r="F60" s="30"/>
      <c r="G60" s="7">
        <f t="shared" si="18"/>
        <v>0</v>
      </c>
      <c r="H60" s="7">
        <f t="shared" si="19"/>
        <v>0</v>
      </c>
      <c r="I60" s="7">
        <f t="shared" si="10"/>
        <v>0</v>
      </c>
      <c r="J60" s="54" t="s">
        <v>204</v>
      </c>
      <c r="K60" s="48"/>
      <c r="M60" s="48"/>
    </row>
    <row r="61" spans="1:13" ht="11.25" customHeight="1">
      <c r="A61" s="50" t="s">
        <v>189</v>
      </c>
      <c r="B61" s="23" t="s">
        <v>71</v>
      </c>
      <c r="C61" s="77">
        <f t="shared" si="16"/>
        <v>266</v>
      </c>
      <c r="D61" s="77">
        <f t="shared" si="17"/>
        <v>271.6</v>
      </c>
      <c r="E61" s="77">
        <v>280</v>
      </c>
      <c r="F61" s="30"/>
      <c r="G61" s="7">
        <f t="shared" si="18"/>
        <v>0</v>
      </c>
      <c r="H61" s="7">
        <f t="shared" si="19"/>
        <v>0</v>
      </c>
      <c r="I61" s="7">
        <f>F61*E61</f>
        <v>0</v>
      </c>
      <c r="J61" s="54" t="s">
        <v>204</v>
      </c>
      <c r="K61" s="48"/>
      <c r="M61" s="48"/>
    </row>
    <row r="62" spans="1:13" ht="11.25" customHeight="1">
      <c r="A62" s="50" t="s">
        <v>200</v>
      </c>
      <c r="B62" s="23" t="s">
        <v>71</v>
      </c>
      <c r="C62" s="77">
        <f t="shared" si="16"/>
        <v>304</v>
      </c>
      <c r="D62" s="77">
        <f t="shared" si="17"/>
        <v>310.4</v>
      </c>
      <c r="E62" s="77">
        <v>320</v>
      </c>
      <c r="F62" s="30"/>
      <c r="G62" s="7">
        <f t="shared" si="18"/>
        <v>0</v>
      </c>
      <c r="H62" s="7">
        <f t="shared" si="19"/>
        <v>0</v>
      </c>
      <c r="I62" s="7">
        <f>F62*E62</f>
        <v>0</v>
      </c>
      <c r="J62" s="16" t="s">
        <v>205</v>
      </c>
      <c r="K62" s="48"/>
      <c r="M62" s="48"/>
    </row>
    <row r="63" spans="1:13" ht="11.25" customHeight="1">
      <c r="A63" s="15" t="s">
        <v>201</v>
      </c>
      <c r="B63" s="23" t="s">
        <v>71</v>
      </c>
      <c r="C63" s="77">
        <f t="shared" si="16"/>
        <v>304</v>
      </c>
      <c r="D63" s="77">
        <f t="shared" si="17"/>
        <v>310.4</v>
      </c>
      <c r="E63" s="77">
        <v>320</v>
      </c>
      <c r="F63" s="30"/>
      <c r="G63" s="7">
        <f t="shared" si="18"/>
        <v>0</v>
      </c>
      <c r="H63" s="7">
        <f t="shared" si="19"/>
        <v>0</v>
      </c>
      <c r="I63" s="7">
        <f>F63*E63</f>
        <v>0</v>
      </c>
      <c r="J63" s="16" t="s">
        <v>205</v>
      </c>
      <c r="K63" s="48"/>
      <c r="M63" s="48"/>
    </row>
    <row r="64" spans="1:13" ht="11.25" customHeight="1">
      <c r="A64" s="50" t="s">
        <v>202</v>
      </c>
      <c r="B64" s="23" t="s">
        <v>71</v>
      </c>
      <c r="C64" s="77">
        <f t="shared" si="16"/>
        <v>304</v>
      </c>
      <c r="D64" s="77">
        <f t="shared" si="17"/>
        <v>310.4</v>
      </c>
      <c r="E64" s="77">
        <v>320</v>
      </c>
      <c r="F64" s="30"/>
      <c r="G64" s="7">
        <f t="shared" si="18"/>
        <v>0</v>
      </c>
      <c r="H64" s="7">
        <f t="shared" si="19"/>
        <v>0</v>
      </c>
      <c r="I64" s="7">
        <f>F64*E64</f>
        <v>0</v>
      </c>
      <c r="J64" s="16" t="s">
        <v>205</v>
      </c>
      <c r="K64" s="48"/>
      <c r="M64" s="48"/>
    </row>
    <row r="65" spans="1:13" ht="11.25" customHeight="1">
      <c r="A65" s="50" t="s">
        <v>199</v>
      </c>
      <c r="B65" s="23" t="s">
        <v>71</v>
      </c>
      <c r="C65" s="77">
        <f t="shared" si="16"/>
        <v>304</v>
      </c>
      <c r="D65" s="77">
        <f t="shared" si="17"/>
        <v>310.4</v>
      </c>
      <c r="E65" s="77">
        <v>320</v>
      </c>
      <c r="F65" s="30"/>
      <c r="G65" s="7">
        <f t="shared" si="18"/>
        <v>0</v>
      </c>
      <c r="H65" s="7">
        <f t="shared" si="19"/>
        <v>0</v>
      </c>
      <c r="I65" s="7">
        <f>F65*E65</f>
        <v>0</v>
      </c>
      <c r="J65" s="16" t="s">
        <v>205</v>
      </c>
      <c r="K65" s="48"/>
      <c r="M65" s="48"/>
    </row>
    <row r="66" spans="1:13" ht="11.25" customHeight="1">
      <c r="A66" s="2" t="s">
        <v>52</v>
      </c>
      <c r="B66" s="11"/>
      <c r="C66" s="33"/>
      <c r="D66" s="33"/>
      <c r="E66" s="33"/>
      <c r="F66" s="12"/>
      <c r="G66" s="12"/>
      <c r="H66" s="12"/>
      <c r="I66" s="12"/>
      <c r="J66" s="10"/>
      <c r="K66" s="48"/>
      <c r="M66" s="48"/>
    </row>
    <row r="67" spans="1:13" ht="11.25" customHeight="1">
      <c r="A67" s="22" t="s">
        <v>66</v>
      </c>
      <c r="B67" s="23" t="s">
        <v>2</v>
      </c>
      <c r="C67" s="77">
        <f>E67-(E67*0.05)</f>
        <v>90.25</v>
      </c>
      <c r="D67" s="77">
        <f>E67-(E67*0.03)</f>
        <v>92.15</v>
      </c>
      <c r="E67" s="77">
        <v>95</v>
      </c>
      <c r="F67" s="30"/>
      <c r="G67" s="7">
        <f>F67*C67</f>
        <v>0</v>
      </c>
      <c r="H67" s="7">
        <f>F67*D67</f>
        <v>0</v>
      </c>
      <c r="I67" s="7">
        <f t="shared" si="10"/>
        <v>0</v>
      </c>
      <c r="J67" s="24" t="s">
        <v>69</v>
      </c>
      <c r="K67" s="48"/>
      <c r="M67" s="48"/>
    </row>
    <row r="68" spans="1:13" ht="11.25" customHeight="1">
      <c r="A68" s="22" t="s">
        <v>67</v>
      </c>
      <c r="B68" s="23" t="s">
        <v>2</v>
      </c>
      <c r="C68" s="77">
        <f>E68-(E68*0.05)</f>
        <v>90.25</v>
      </c>
      <c r="D68" s="77">
        <f>E68-(E68*0.03)</f>
        <v>92.15</v>
      </c>
      <c r="E68" s="77">
        <v>95</v>
      </c>
      <c r="F68" s="30"/>
      <c r="G68" s="7">
        <f>F68*C68</f>
        <v>0</v>
      </c>
      <c r="H68" s="7">
        <f>F68*D68</f>
        <v>0</v>
      </c>
      <c r="I68" s="7">
        <f t="shared" si="10"/>
        <v>0</v>
      </c>
      <c r="J68" s="24" t="s">
        <v>69</v>
      </c>
      <c r="K68" s="48"/>
      <c r="M68" s="48"/>
    </row>
    <row r="69" spans="1:13" ht="11.25" customHeight="1">
      <c r="A69" s="22" t="s">
        <v>112</v>
      </c>
      <c r="B69" s="17" t="s">
        <v>2</v>
      </c>
      <c r="C69" s="77">
        <f>E69-(E69*0.05)</f>
        <v>57</v>
      </c>
      <c r="D69" s="77">
        <f>E69-(E69*0.03)</f>
        <v>58.2</v>
      </c>
      <c r="E69" s="77">
        <v>60</v>
      </c>
      <c r="F69" s="30"/>
      <c r="G69" s="7">
        <f>F69*C69</f>
        <v>0</v>
      </c>
      <c r="H69" s="7">
        <f>F69*D69</f>
        <v>0</v>
      </c>
      <c r="I69" s="7">
        <f t="shared" si="10"/>
        <v>0</v>
      </c>
      <c r="J69" s="16" t="s">
        <v>113</v>
      </c>
      <c r="K69" s="48"/>
      <c r="M69" s="48"/>
    </row>
    <row r="70" spans="1:13" ht="11.25" customHeight="1">
      <c r="A70" s="22" t="s">
        <v>68</v>
      </c>
      <c r="B70" s="23" t="s">
        <v>2</v>
      </c>
      <c r="C70" s="77">
        <f>E70-(E70*0.05)</f>
        <v>85.5</v>
      </c>
      <c r="D70" s="77">
        <f>E70-(E70*0.03)</f>
        <v>87.3</v>
      </c>
      <c r="E70" s="77">
        <v>90</v>
      </c>
      <c r="F70" s="30"/>
      <c r="G70" s="7">
        <f>F70*C70</f>
        <v>0</v>
      </c>
      <c r="H70" s="7">
        <f>F70*D70</f>
        <v>0</v>
      </c>
      <c r="I70" s="7">
        <f t="shared" si="10"/>
        <v>0</v>
      </c>
      <c r="J70" s="16" t="s">
        <v>114</v>
      </c>
      <c r="K70" s="48"/>
      <c r="M70" s="48"/>
    </row>
    <row r="71" spans="1:13" ht="11.25" customHeight="1">
      <c r="A71" s="2" t="s">
        <v>36</v>
      </c>
      <c r="B71" s="11"/>
      <c r="C71" s="33"/>
      <c r="D71" s="33"/>
      <c r="E71" s="32"/>
      <c r="F71" s="21"/>
      <c r="G71" s="21"/>
      <c r="H71" s="21"/>
      <c r="I71" s="21"/>
      <c r="J71" s="10"/>
      <c r="K71" s="48"/>
      <c r="M71" s="48"/>
    </row>
    <row r="72" spans="1:13" ht="11.25" customHeight="1">
      <c r="A72" s="15" t="s">
        <v>117</v>
      </c>
      <c r="B72" s="23" t="s">
        <v>71</v>
      </c>
      <c r="C72" s="77">
        <f aca="true" t="shared" si="20" ref="C72:C91">E72-(E72*0.05)</f>
        <v>351.5</v>
      </c>
      <c r="D72" s="77">
        <f aca="true" t="shared" si="21" ref="D72:D91">E72-(E72*0.03)</f>
        <v>358.9</v>
      </c>
      <c r="E72" s="77">
        <v>370</v>
      </c>
      <c r="F72" s="30"/>
      <c r="G72" s="7">
        <f aca="true" t="shared" si="22" ref="G72:G91">F72*C72</f>
        <v>0</v>
      </c>
      <c r="H72" s="7">
        <f aca="true" t="shared" si="23" ref="H72:H91">F72*D72</f>
        <v>0</v>
      </c>
      <c r="I72" s="7">
        <f t="shared" si="10"/>
        <v>0</v>
      </c>
      <c r="J72" s="16" t="s">
        <v>124</v>
      </c>
      <c r="K72" s="48"/>
      <c r="M72" s="48"/>
    </row>
    <row r="73" spans="1:13" ht="11.25" customHeight="1">
      <c r="A73" s="15" t="s">
        <v>118</v>
      </c>
      <c r="B73" s="23" t="s">
        <v>71</v>
      </c>
      <c r="C73" s="77">
        <f t="shared" si="20"/>
        <v>361</v>
      </c>
      <c r="D73" s="77">
        <f t="shared" si="21"/>
        <v>368.6</v>
      </c>
      <c r="E73" s="77">
        <v>380</v>
      </c>
      <c r="F73" s="30"/>
      <c r="G73" s="7">
        <f t="shared" si="22"/>
        <v>0</v>
      </c>
      <c r="H73" s="7">
        <f t="shared" si="23"/>
        <v>0</v>
      </c>
      <c r="I73" s="7">
        <f t="shared" si="10"/>
        <v>0</v>
      </c>
      <c r="J73" s="16" t="s">
        <v>125</v>
      </c>
      <c r="K73" s="48"/>
      <c r="M73" s="48"/>
    </row>
    <row r="74" spans="1:13" ht="11.25" customHeight="1">
      <c r="A74" s="15" t="s">
        <v>119</v>
      </c>
      <c r="B74" s="23" t="s">
        <v>2</v>
      </c>
      <c r="C74" s="77">
        <f t="shared" si="20"/>
        <v>61.75</v>
      </c>
      <c r="D74" s="77">
        <f t="shared" si="21"/>
        <v>63.05</v>
      </c>
      <c r="E74" s="77">
        <v>65</v>
      </c>
      <c r="F74" s="30"/>
      <c r="G74" s="7">
        <f t="shared" si="22"/>
        <v>0</v>
      </c>
      <c r="H74" s="7">
        <f t="shared" si="23"/>
        <v>0</v>
      </c>
      <c r="I74" s="7">
        <f t="shared" si="10"/>
        <v>0</v>
      </c>
      <c r="J74" s="24"/>
      <c r="K74" s="48"/>
      <c r="M74" s="48"/>
    </row>
    <row r="75" spans="1:13" ht="11.25" customHeight="1">
      <c r="A75" s="15" t="s">
        <v>120</v>
      </c>
      <c r="B75" s="23" t="s">
        <v>2</v>
      </c>
      <c r="C75" s="77">
        <f t="shared" si="20"/>
        <v>70.3</v>
      </c>
      <c r="D75" s="77">
        <f t="shared" si="21"/>
        <v>71.78</v>
      </c>
      <c r="E75" s="77">
        <v>74</v>
      </c>
      <c r="F75" s="30"/>
      <c r="G75" s="7">
        <f t="shared" si="22"/>
        <v>0</v>
      </c>
      <c r="H75" s="7">
        <f t="shared" si="23"/>
        <v>0</v>
      </c>
      <c r="I75" s="7">
        <f t="shared" si="10"/>
        <v>0</v>
      </c>
      <c r="J75" s="24"/>
      <c r="K75" s="48"/>
      <c r="M75" s="48"/>
    </row>
    <row r="76" spans="1:13" ht="11.25" customHeight="1">
      <c r="A76" s="15" t="s">
        <v>121</v>
      </c>
      <c r="B76" s="23" t="s">
        <v>2</v>
      </c>
      <c r="C76" s="77">
        <f t="shared" si="20"/>
        <v>95</v>
      </c>
      <c r="D76" s="77">
        <f t="shared" si="21"/>
        <v>97</v>
      </c>
      <c r="E76" s="77">
        <v>100</v>
      </c>
      <c r="F76" s="30"/>
      <c r="G76" s="7">
        <f t="shared" si="22"/>
        <v>0</v>
      </c>
      <c r="H76" s="7">
        <f t="shared" si="23"/>
        <v>0</v>
      </c>
      <c r="I76" s="7">
        <f t="shared" si="10"/>
        <v>0</v>
      </c>
      <c r="J76" s="24"/>
      <c r="K76" s="48"/>
      <c r="M76" s="48"/>
    </row>
    <row r="77" spans="1:13" ht="11.25" customHeight="1">
      <c r="A77" s="15" t="s">
        <v>122</v>
      </c>
      <c r="B77" s="23" t="s">
        <v>2</v>
      </c>
      <c r="C77" s="77">
        <f t="shared" si="20"/>
        <v>118.75</v>
      </c>
      <c r="D77" s="77">
        <f t="shared" si="21"/>
        <v>121.25</v>
      </c>
      <c r="E77" s="77">
        <v>125</v>
      </c>
      <c r="F77" s="30"/>
      <c r="G77" s="7">
        <f t="shared" si="22"/>
        <v>0</v>
      </c>
      <c r="H77" s="7">
        <f t="shared" si="23"/>
        <v>0</v>
      </c>
      <c r="I77" s="7">
        <f t="shared" si="10"/>
        <v>0</v>
      </c>
      <c r="J77" s="24"/>
      <c r="K77" s="48"/>
      <c r="M77" s="48"/>
    </row>
    <row r="78" spans="1:13" ht="11.25" customHeight="1">
      <c r="A78" s="15" t="s">
        <v>123</v>
      </c>
      <c r="B78" s="17" t="s">
        <v>2</v>
      </c>
      <c r="C78" s="77">
        <f t="shared" si="20"/>
        <v>522.5</v>
      </c>
      <c r="D78" s="77">
        <f t="shared" si="21"/>
        <v>533.5</v>
      </c>
      <c r="E78" s="77">
        <v>550</v>
      </c>
      <c r="F78" s="30"/>
      <c r="G78" s="7">
        <f t="shared" si="22"/>
        <v>0</v>
      </c>
      <c r="H78" s="7">
        <f t="shared" si="23"/>
        <v>0</v>
      </c>
      <c r="I78" s="7">
        <f t="shared" si="10"/>
        <v>0</v>
      </c>
      <c r="J78" s="16" t="s">
        <v>126</v>
      </c>
      <c r="K78" s="48"/>
      <c r="M78" s="48"/>
    </row>
    <row r="79" spans="1:13" ht="11.25" customHeight="1">
      <c r="A79" s="22" t="s">
        <v>28</v>
      </c>
      <c r="B79" s="23" t="s">
        <v>2</v>
      </c>
      <c r="C79" s="77">
        <f t="shared" si="20"/>
        <v>1235</v>
      </c>
      <c r="D79" s="77">
        <f t="shared" si="21"/>
        <v>1261</v>
      </c>
      <c r="E79" s="77">
        <v>1300</v>
      </c>
      <c r="F79" s="30"/>
      <c r="G79" s="7">
        <f t="shared" si="22"/>
        <v>0</v>
      </c>
      <c r="H79" s="7">
        <f t="shared" si="23"/>
        <v>0</v>
      </c>
      <c r="I79" s="7">
        <f t="shared" si="10"/>
        <v>0</v>
      </c>
      <c r="J79" s="24"/>
      <c r="K79" s="48"/>
      <c r="M79" s="48"/>
    </row>
    <row r="80" spans="1:13" ht="11.25" customHeight="1">
      <c r="A80" s="22" t="s">
        <v>29</v>
      </c>
      <c r="B80" s="23" t="s">
        <v>2</v>
      </c>
      <c r="C80" s="77">
        <f t="shared" si="20"/>
        <v>665</v>
      </c>
      <c r="D80" s="77">
        <f t="shared" si="21"/>
        <v>679</v>
      </c>
      <c r="E80" s="77">
        <v>700</v>
      </c>
      <c r="F80" s="30"/>
      <c r="G80" s="7">
        <f t="shared" si="22"/>
        <v>0</v>
      </c>
      <c r="H80" s="7">
        <f t="shared" si="23"/>
        <v>0</v>
      </c>
      <c r="I80" s="7">
        <f t="shared" si="10"/>
        <v>0</v>
      </c>
      <c r="J80" s="24"/>
      <c r="K80" s="48"/>
      <c r="M80" s="48"/>
    </row>
    <row r="81" spans="1:13" ht="11.25" customHeight="1">
      <c r="A81" s="22" t="s">
        <v>30</v>
      </c>
      <c r="B81" s="23" t="s">
        <v>2</v>
      </c>
      <c r="C81" s="77">
        <f t="shared" si="20"/>
        <v>902.5</v>
      </c>
      <c r="D81" s="77">
        <f t="shared" si="21"/>
        <v>921.5</v>
      </c>
      <c r="E81" s="77">
        <v>950</v>
      </c>
      <c r="F81" s="30"/>
      <c r="G81" s="7">
        <f t="shared" si="22"/>
        <v>0</v>
      </c>
      <c r="H81" s="7">
        <f t="shared" si="23"/>
        <v>0</v>
      </c>
      <c r="I81" s="7">
        <f t="shared" si="10"/>
        <v>0</v>
      </c>
      <c r="J81" s="24"/>
      <c r="K81" s="48"/>
      <c r="M81" s="48"/>
    </row>
    <row r="82" spans="1:13" ht="11.25" customHeight="1">
      <c r="A82" s="15" t="s">
        <v>127</v>
      </c>
      <c r="B82" s="17" t="s">
        <v>2</v>
      </c>
      <c r="C82" s="77">
        <f t="shared" si="20"/>
        <v>1140</v>
      </c>
      <c r="D82" s="77">
        <f t="shared" si="21"/>
        <v>1164</v>
      </c>
      <c r="E82" s="77">
        <v>1200</v>
      </c>
      <c r="F82" s="30"/>
      <c r="G82" s="7">
        <f t="shared" si="22"/>
        <v>0</v>
      </c>
      <c r="H82" s="7">
        <f t="shared" si="23"/>
        <v>0</v>
      </c>
      <c r="I82" s="7">
        <f t="shared" si="10"/>
        <v>0</v>
      </c>
      <c r="J82" s="24"/>
      <c r="K82" s="48"/>
      <c r="M82" s="48"/>
    </row>
    <row r="83" spans="1:13" ht="11.25" customHeight="1">
      <c r="A83" s="22" t="s">
        <v>38</v>
      </c>
      <c r="B83" s="23" t="s">
        <v>71</v>
      </c>
      <c r="C83" s="77">
        <f t="shared" si="20"/>
        <v>90.25</v>
      </c>
      <c r="D83" s="77">
        <f t="shared" si="21"/>
        <v>92.15</v>
      </c>
      <c r="E83" s="77">
        <v>95</v>
      </c>
      <c r="F83" s="30"/>
      <c r="G83" s="7">
        <f t="shared" si="22"/>
        <v>0</v>
      </c>
      <c r="H83" s="7">
        <f t="shared" si="23"/>
        <v>0</v>
      </c>
      <c r="I83" s="7">
        <f t="shared" si="10"/>
        <v>0</v>
      </c>
      <c r="J83" s="24"/>
      <c r="K83" s="48"/>
      <c r="M83" s="48"/>
    </row>
    <row r="84" spans="1:13" ht="11.25" customHeight="1">
      <c r="A84" s="22" t="s">
        <v>37</v>
      </c>
      <c r="B84" s="23" t="s">
        <v>71</v>
      </c>
      <c r="C84" s="77">
        <f>E84-(E84*0.05)</f>
        <v>142.5</v>
      </c>
      <c r="D84" s="77">
        <f>E84-(E84*0.03)</f>
        <v>145.5</v>
      </c>
      <c r="E84" s="77">
        <v>150</v>
      </c>
      <c r="F84" s="30"/>
      <c r="G84" s="7">
        <f>F84*C84</f>
        <v>0</v>
      </c>
      <c r="H84" s="7">
        <f>F84*D84</f>
        <v>0</v>
      </c>
      <c r="I84" s="7">
        <f>F84*E84</f>
        <v>0</v>
      </c>
      <c r="J84" s="24"/>
      <c r="K84" s="48"/>
      <c r="M84" s="48"/>
    </row>
    <row r="85" spans="1:13" ht="11.25" customHeight="1">
      <c r="A85" s="50" t="s">
        <v>173</v>
      </c>
      <c r="B85" s="23" t="s">
        <v>71</v>
      </c>
      <c r="C85" s="77">
        <f>E85-(E85*0.05)</f>
        <v>218.5</v>
      </c>
      <c r="D85" s="77">
        <f>E85-(E85*0.03)</f>
        <v>223.1</v>
      </c>
      <c r="E85" s="77">
        <v>230</v>
      </c>
      <c r="F85" s="30"/>
      <c r="G85" s="7">
        <f>F85*C85</f>
        <v>0</v>
      </c>
      <c r="H85" s="7">
        <f>F85*D85</f>
        <v>0</v>
      </c>
      <c r="I85" s="7">
        <f>F85*E85</f>
        <v>0</v>
      </c>
      <c r="J85" s="24"/>
      <c r="K85" s="48"/>
      <c r="M85" s="48"/>
    </row>
    <row r="86" spans="1:13" ht="11.25" customHeight="1">
      <c r="A86" s="50" t="s">
        <v>174</v>
      </c>
      <c r="B86" s="23" t="s">
        <v>71</v>
      </c>
      <c r="C86" s="77">
        <f t="shared" si="20"/>
        <v>289.75</v>
      </c>
      <c r="D86" s="77">
        <f t="shared" si="21"/>
        <v>295.85</v>
      </c>
      <c r="E86" s="77">
        <v>305</v>
      </c>
      <c r="F86" s="30"/>
      <c r="G86" s="7">
        <f t="shared" si="22"/>
        <v>0</v>
      </c>
      <c r="H86" s="7">
        <f t="shared" si="23"/>
        <v>0</v>
      </c>
      <c r="I86" s="7">
        <f t="shared" si="10"/>
        <v>0</v>
      </c>
      <c r="J86" s="24"/>
      <c r="K86" s="48"/>
      <c r="M86" s="48"/>
    </row>
    <row r="87" spans="1:13" ht="11.25" customHeight="1">
      <c r="A87" s="22" t="s">
        <v>31</v>
      </c>
      <c r="B87" s="23" t="s">
        <v>71</v>
      </c>
      <c r="C87" s="77">
        <f t="shared" si="20"/>
        <v>76</v>
      </c>
      <c r="D87" s="77">
        <f t="shared" si="21"/>
        <v>77.6</v>
      </c>
      <c r="E87" s="77">
        <v>80</v>
      </c>
      <c r="F87" s="30"/>
      <c r="G87" s="7">
        <f t="shared" si="22"/>
        <v>0</v>
      </c>
      <c r="H87" s="7">
        <f t="shared" si="23"/>
        <v>0</v>
      </c>
      <c r="I87" s="7">
        <f t="shared" si="10"/>
        <v>0</v>
      </c>
      <c r="J87" s="16" t="s">
        <v>78</v>
      </c>
      <c r="K87" s="48"/>
      <c r="M87" s="48"/>
    </row>
    <row r="88" spans="1:13" ht="11.25" customHeight="1">
      <c r="A88" s="15" t="s">
        <v>103</v>
      </c>
      <c r="B88" s="17" t="s">
        <v>71</v>
      </c>
      <c r="C88" s="77">
        <f t="shared" si="20"/>
        <v>142.5</v>
      </c>
      <c r="D88" s="77">
        <f t="shared" si="21"/>
        <v>145.5</v>
      </c>
      <c r="E88" s="77">
        <v>150</v>
      </c>
      <c r="F88" s="30"/>
      <c r="G88" s="7">
        <f t="shared" si="22"/>
        <v>0</v>
      </c>
      <c r="H88" s="7">
        <f t="shared" si="23"/>
        <v>0</v>
      </c>
      <c r="I88" s="7">
        <f t="shared" si="10"/>
        <v>0</v>
      </c>
      <c r="J88" s="16" t="s">
        <v>78</v>
      </c>
      <c r="K88" s="48"/>
      <c r="M88" s="48"/>
    </row>
    <row r="89" spans="1:13" ht="11.25" customHeight="1">
      <c r="A89" s="50" t="s">
        <v>182</v>
      </c>
      <c r="B89" s="23" t="s">
        <v>71</v>
      </c>
      <c r="C89" s="77">
        <f>E89-(E89*0.05)</f>
        <v>332.5</v>
      </c>
      <c r="D89" s="77">
        <f>E89-(E89*0.03)</f>
        <v>339.5</v>
      </c>
      <c r="E89" s="77">
        <v>350</v>
      </c>
      <c r="F89" s="30"/>
      <c r="G89" s="7">
        <f>F89*C89</f>
        <v>0</v>
      </c>
      <c r="H89" s="7">
        <f>F89*D89</f>
        <v>0</v>
      </c>
      <c r="I89" s="7">
        <f>F89*E89</f>
        <v>0</v>
      </c>
      <c r="J89" s="16" t="s">
        <v>78</v>
      </c>
      <c r="K89" s="48"/>
      <c r="M89" s="48"/>
    </row>
    <row r="90" spans="1:13" ht="11.25" customHeight="1">
      <c r="A90" s="15" t="s">
        <v>79</v>
      </c>
      <c r="B90" s="17" t="s">
        <v>71</v>
      </c>
      <c r="C90" s="77">
        <f t="shared" si="20"/>
        <v>313.5</v>
      </c>
      <c r="D90" s="77">
        <f t="shared" si="21"/>
        <v>320.1</v>
      </c>
      <c r="E90" s="77">
        <v>330</v>
      </c>
      <c r="F90" s="30"/>
      <c r="G90" s="7">
        <f t="shared" si="22"/>
        <v>0</v>
      </c>
      <c r="H90" s="7">
        <f t="shared" si="23"/>
        <v>0</v>
      </c>
      <c r="I90" s="7">
        <f t="shared" si="10"/>
        <v>0</v>
      </c>
      <c r="J90" s="16" t="s">
        <v>82</v>
      </c>
      <c r="K90" s="48"/>
      <c r="M90" s="48"/>
    </row>
    <row r="91" spans="1:13" ht="11.25" customHeight="1">
      <c r="A91" s="15" t="s">
        <v>80</v>
      </c>
      <c r="B91" s="17" t="s">
        <v>71</v>
      </c>
      <c r="C91" s="77">
        <f t="shared" si="20"/>
        <v>380</v>
      </c>
      <c r="D91" s="77">
        <f t="shared" si="21"/>
        <v>388</v>
      </c>
      <c r="E91" s="77">
        <v>400</v>
      </c>
      <c r="F91" s="30"/>
      <c r="G91" s="7">
        <f t="shared" si="22"/>
        <v>0</v>
      </c>
      <c r="H91" s="7">
        <f t="shared" si="23"/>
        <v>0</v>
      </c>
      <c r="I91" s="7">
        <f t="shared" si="10"/>
        <v>0</v>
      </c>
      <c r="J91" s="16" t="s">
        <v>81</v>
      </c>
      <c r="K91" s="48"/>
      <c r="M91" s="48"/>
    </row>
    <row r="92" spans="1:13" ht="11.25" customHeight="1">
      <c r="A92" s="2" t="s">
        <v>58</v>
      </c>
      <c r="B92" s="11"/>
      <c r="C92" s="33"/>
      <c r="D92" s="33"/>
      <c r="E92" s="33"/>
      <c r="F92" s="21"/>
      <c r="G92" s="21"/>
      <c r="H92" s="21"/>
      <c r="I92" s="21"/>
      <c r="J92" s="10"/>
      <c r="K92" s="48"/>
      <c r="M92" s="48"/>
    </row>
    <row r="93" spans="1:13" ht="22.5">
      <c r="A93" s="15" t="s">
        <v>104</v>
      </c>
      <c r="B93" s="17" t="s">
        <v>2</v>
      </c>
      <c r="C93" s="36">
        <f aca="true" t="shared" si="24" ref="C93:C101">E93-(E93*0.05)</f>
        <v>959.5</v>
      </c>
      <c r="D93" s="36">
        <f aca="true" t="shared" si="25" ref="D93:D101">E93-(E93*0.03)</f>
        <v>979.7</v>
      </c>
      <c r="E93" s="55">
        <v>1010</v>
      </c>
      <c r="F93" s="30"/>
      <c r="G93" s="7">
        <f aca="true" t="shared" si="26" ref="G93:G101">F93*C93</f>
        <v>0</v>
      </c>
      <c r="H93" s="7">
        <f aca="true" t="shared" si="27" ref="H93:H101">F93*D93</f>
        <v>0</v>
      </c>
      <c r="I93" s="7">
        <f t="shared" si="10"/>
        <v>0</v>
      </c>
      <c r="J93" s="16" t="s">
        <v>176</v>
      </c>
      <c r="K93" s="48"/>
      <c r="M93" s="48"/>
    </row>
    <row r="94" spans="1:13" ht="22.5">
      <c r="A94" s="15" t="s">
        <v>105</v>
      </c>
      <c r="B94" s="17" t="s">
        <v>2</v>
      </c>
      <c r="C94" s="36">
        <f t="shared" si="24"/>
        <v>1349</v>
      </c>
      <c r="D94" s="36">
        <f t="shared" si="25"/>
        <v>1377.4</v>
      </c>
      <c r="E94" s="55">
        <v>1420</v>
      </c>
      <c r="F94" s="30"/>
      <c r="G94" s="7">
        <f t="shared" si="26"/>
        <v>0</v>
      </c>
      <c r="H94" s="7">
        <f t="shared" si="27"/>
        <v>0</v>
      </c>
      <c r="I94" s="7">
        <f t="shared" si="10"/>
        <v>0</v>
      </c>
      <c r="J94" s="16" t="s">
        <v>178</v>
      </c>
      <c r="K94" s="48"/>
      <c r="M94" s="48"/>
    </row>
    <row r="95" spans="1:13" ht="22.5" customHeight="1">
      <c r="A95" s="15" t="s">
        <v>106</v>
      </c>
      <c r="B95" s="17" t="s">
        <v>2</v>
      </c>
      <c r="C95" s="36">
        <f t="shared" si="24"/>
        <v>2755</v>
      </c>
      <c r="D95" s="36">
        <f t="shared" si="25"/>
        <v>2813</v>
      </c>
      <c r="E95" s="55">
        <v>2900</v>
      </c>
      <c r="F95" s="30"/>
      <c r="G95" s="7">
        <f t="shared" si="26"/>
        <v>0</v>
      </c>
      <c r="H95" s="7">
        <f t="shared" si="27"/>
        <v>0</v>
      </c>
      <c r="I95" s="7">
        <f t="shared" si="10"/>
        <v>0</v>
      </c>
      <c r="J95" s="16" t="s">
        <v>177</v>
      </c>
      <c r="K95" s="48"/>
      <c r="M95" s="48"/>
    </row>
    <row r="96" spans="1:13" ht="21" customHeight="1">
      <c r="A96" s="15" t="s">
        <v>107</v>
      </c>
      <c r="B96" s="17" t="s">
        <v>2</v>
      </c>
      <c r="C96" s="36">
        <f t="shared" si="24"/>
        <v>494</v>
      </c>
      <c r="D96" s="36">
        <f t="shared" si="25"/>
        <v>504.4</v>
      </c>
      <c r="E96" s="55">
        <v>520</v>
      </c>
      <c r="F96" s="30"/>
      <c r="G96" s="7">
        <f t="shared" si="26"/>
        <v>0</v>
      </c>
      <c r="H96" s="7">
        <f t="shared" si="27"/>
        <v>0</v>
      </c>
      <c r="I96" s="7">
        <f t="shared" si="10"/>
        <v>0</v>
      </c>
      <c r="J96" s="16" t="s">
        <v>175</v>
      </c>
      <c r="K96" s="48"/>
      <c r="M96" s="48"/>
    </row>
    <row r="97" spans="1:13" ht="21" customHeight="1">
      <c r="A97" s="15" t="s">
        <v>108</v>
      </c>
      <c r="B97" s="23" t="s">
        <v>2</v>
      </c>
      <c r="C97" s="36">
        <f>E97-(E97*0.05)</f>
        <v>674.5</v>
      </c>
      <c r="D97" s="36">
        <f>E97-(E97*0.03)</f>
        <v>688.7</v>
      </c>
      <c r="E97" s="55">
        <v>710</v>
      </c>
      <c r="F97" s="30"/>
      <c r="G97" s="7">
        <f>F97*C97</f>
        <v>0</v>
      </c>
      <c r="H97" s="7">
        <f>F97*D97</f>
        <v>0</v>
      </c>
      <c r="I97" s="7">
        <f>F97*E97</f>
        <v>0</v>
      </c>
      <c r="J97" s="16" t="s">
        <v>175</v>
      </c>
      <c r="K97" s="48"/>
      <c r="M97" s="48"/>
    </row>
    <row r="98" spans="1:13" ht="21" customHeight="1">
      <c r="A98" s="15" t="s">
        <v>107</v>
      </c>
      <c r="B98" s="23" t="s">
        <v>2</v>
      </c>
      <c r="C98" s="36">
        <f>E98-(E98*0.05)</f>
        <v>1235</v>
      </c>
      <c r="D98" s="36">
        <f>E98-(E98*0.03)</f>
        <v>1261</v>
      </c>
      <c r="E98" s="55">
        <v>1300</v>
      </c>
      <c r="F98" s="30"/>
      <c r="G98" s="7">
        <f>F98*C98</f>
        <v>0</v>
      </c>
      <c r="H98" s="7">
        <f>F98*D98</f>
        <v>0</v>
      </c>
      <c r="I98" s="7">
        <f>F98*E98</f>
        <v>0</v>
      </c>
      <c r="J98" s="52" t="s">
        <v>179</v>
      </c>
      <c r="K98" s="48"/>
      <c r="M98" s="48"/>
    </row>
    <row r="99" spans="1:13" ht="21" customHeight="1">
      <c r="A99" s="15" t="s">
        <v>108</v>
      </c>
      <c r="B99" s="23" t="s">
        <v>2</v>
      </c>
      <c r="C99" s="36">
        <f>E99-(E99*0.05)</f>
        <v>1615</v>
      </c>
      <c r="D99" s="36">
        <f>E99-(E99*0.03)</f>
        <v>1649</v>
      </c>
      <c r="E99" s="55">
        <v>1700</v>
      </c>
      <c r="F99" s="30"/>
      <c r="G99" s="7">
        <f>F99*C99</f>
        <v>0</v>
      </c>
      <c r="H99" s="7">
        <f>F99*D99</f>
        <v>0</v>
      </c>
      <c r="I99" s="7">
        <f>F99*E99</f>
        <v>0</v>
      </c>
      <c r="J99" s="52" t="s">
        <v>179</v>
      </c>
      <c r="K99" s="48"/>
      <c r="M99" s="48"/>
    </row>
    <row r="100" spans="1:13" ht="21" customHeight="1">
      <c r="A100" s="15" t="s">
        <v>104</v>
      </c>
      <c r="B100" s="23" t="s">
        <v>2</v>
      </c>
      <c r="C100" s="36">
        <f>E100-(E100*0.05)</f>
        <v>2660</v>
      </c>
      <c r="D100" s="36">
        <f>E100-(E100*0.03)</f>
        <v>2716</v>
      </c>
      <c r="E100" s="55">
        <v>2800</v>
      </c>
      <c r="F100" s="30"/>
      <c r="G100" s="7">
        <f>F100*C100</f>
        <v>0</v>
      </c>
      <c r="H100" s="7">
        <f>F100*D100</f>
        <v>0</v>
      </c>
      <c r="I100" s="7">
        <f>F100*E100</f>
        <v>0</v>
      </c>
      <c r="J100" s="53" t="s">
        <v>180</v>
      </c>
      <c r="K100" s="48"/>
      <c r="M100" s="48"/>
    </row>
    <row r="101" spans="1:13" ht="21" customHeight="1">
      <c r="A101" s="15" t="s">
        <v>105</v>
      </c>
      <c r="B101" s="23" t="s">
        <v>2</v>
      </c>
      <c r="C101" s="36">
        <f t="shared" si="24"/>
        <v>3515</v>
      </c>
      <c r="D101" s="36">
        <f t="shared" si="25"/>
        <v>3589</v>
      </c>
      <c r="E101" s="55">
        <v>3700</v>
      </c>
      <c r="F101" s="30"/>
      <c r="G101" s="7">
        <f t="shared" si="26"/>
        <v>0</v>
      </c>
      <c r="H101" s="7">
        <f t="shared" si="27"/>
        <v>0</v>
      </c>
      <c r="I101" s="7">
        <f t="shared" si="10"/>
        <v>0</v>
      </c>
      <c r="J101" s="52" t="s">
        <v>181</v>
      </c>
      <c r="K101" s="48"/>
      <c r="M101" s="48"/>
    </row>
    <row r="102" spans="1:13" ht="11.25" customHeight="1">
      <c r="A102" s="2" t="s">
        <v>39</v>
      </c>
      <c r="B102" s="11"/>
      <c r="C102" s="33"/>
      <c r="D102" s="33"/>
      <c r="E102" s="37"/>
      <c r="F102" s="21"/>
      <c r="G102" s="21"/>
      <c r="H102" s="21"/>
      <c r="I102" s="21"/>
      <c r="J102" s="10"/>
      <c r="K102" s="48"/>
      <c r="M102" s="48"/>
    </row>
    <row r="103" spans="1:13" ht="11.25" customHeight="1">
      <c r="A103" s="22" t="s">
        <v>40</v>
      </c>
      <c r="B103" s="23" t="s">
        <v>71</v>
      </c>
      <c r="C103" s="36">
        <f aca="true" t="shared" si="28" ref="C103:C120">E103-(E103*0.05)</f>
        <v>114</v>
      </c>
      <c r="D103" s="36">
        <f aca="true" t="shared" si="29" ref="D103:D120">E103-(E103*0.03)</f>
        <v>116.4</v>
      </c>
      <c r="E103" s="56">
        <v>120</v>
      </c>
      <c r="F103" s="30"/>
      <c r="G103" s="7">
        <f aca="true" t="shared" si="30" ref="G103:G120">F103*C103</f>
        <v>0</v>
      </c>
      <c r="H103" s="7">
        <f aca="true" t="shared" si="31" ref="H103:H120">F103*D103</f>
        <v>0</v>
      </c>
      <c r="I103" s="7">
        <f t="shared" si="10"/>
        <v>0</v>
      </c>
      <c r="J103" s="24"/>
      <c r="K103" s="48"/>
      <c r="M103" s="48"/>
    </row>
    <row r="104" spans="1:13" ht="11.25" customHeight="1">
      <c r="A104" s="50" t="s">
        <v>183</v>
      </c>
      <c r="B104" s="23" t="s">
        <v>71</v>
      </c>
      <c r="C104" s="36">
        <f t="shared" si="28"/>
        <v>152</v>
      </c>
      <c r="D104" s="36">
        <f t="shared" si="29"/>
        <v>155.2</v>
      </c>
      <c r="E104" s="56">
        <v>160</v>
      </c>
      <c r="F104" s="29"/>
      <c r="G104" s="7">
        <f t="shared" si="30"/>
        <v>0</v>
      </c>
      <c r="H104" s="7">
        <f t="shared" si="31"/>
        <v>0</v>
      </c>
      <c r="I104" s="7">
        <f t="shared" si="10"/>
        <v>0</v>
      </c>
      <c r="J104" s="24"/>
      <c r="K104" s="48"/>
      <c r="M104" s="48"/>
    </row>
    <row r="105" spans="1:13" ht="11.25" customHeight="1">
      <c r="A105" s="50" t="s">
        <v>172</v>
      </c>
      <c r="B105" s="23" t="s">
        <v>71</v>
      </c>
      <c r="C105" s="36">
        <f t="shared" si="28"/>
        <v>294.5</v>
      </c>
      <c r="D105" s="36">
        <f t="shared" si="29"/>
        <v>300.7</v>
      </c>
      <c r="E105" s="55">
        <v>310</v>
      </c>
      <c r="F105" s="30"/>
      <c r="G105" s="7">
        <f t="shared" si="30"/>
        <v>0</v>
      </c>
      <c r="H105" s="7">
        <f t="shared" si="31"/>
        <v>0</v>
      </c>
      <c r="I105" s="7">
        <f t="shared" si="10"/>
        <v>0</v>
      </c>
      <c r="J105" s="16" t="s">
        <v>134</v>
      </c>
      <c r="K105" s="48"/>
      <c r="M105" s="48"/>
    </row>
    <row r="106" spans="1:13" ht="11.25" customHeight="1">
      <c r="A106" s="50" t="s">
        <v>41</v>
      </c>
      <c r="B106" s="23" t="s">
        <v>71</v>
      </c>
      <c r="C106" s="36">
        <f t="shared" si="28"/>
        <v>228</v>
      </c>
      <c r="D106" s="36">
        <f t="shared" si="29"/>
        <v>232.8</v>
      </c>
      <c r="E106" s="55">
        <v>240</v>
      </c>
      <c r="F106" s="30"/>
      <c r="G106" s="7">
        <f t="shared" si="30"/>
        <v>0</v>
      </c>
      <c r="H106" s="7">
        <f t="shared" si="31"/>
        <v>0</v>
      </c>
      <c r="I106" s="7">
        <f t="shared" si="10"/>
        <v>0</v>
      </c>
      <c r="J106" s="16" t="s">
        <v>134</v>
      </c>
      <c r="K106" s="48"/>
      <c r="M106" s="48"/>
    </row>
    <row r="107" spans="1:13" ht="11.25" customHeight="1">
      <c r="A107" s="22" t="s">
        <v>42</v>
      </c>
      <c r="B107" s="23" t="s">
        <v>71</v>
      </c>
      <c r="C107" s="36">
        <f t="shared" si="28"/>
        <v>247</v>
      </c>
      <c r="D107" s="36">
        <f t="shared" si="29"/>
        <v>252.2</v>
      </c>
      <c r="E107" s="55">
        <v>260</v>
      </c>
      <c r="F107" s="30"/>
      <c r="G107" s="7">
        <f t="shared" si="30"/>
        <v>0</v>
      </c>
      <c r="H107" s="7">
        <f t="shared" si="31"/>
        <v>0</v>
      </c>
      <c r="I107" s="7">
        <f t="shared" si="10"/>
        <v>0</v>
      </c>
      <c r="J107" s="16" t="s">
        <v>134</v>
      </c>
      <c r="K107" s="48"/>
      <c r="M107" s="48"/>
    </row>
    <row r="108" spans="1:13" ht="11.25" customHeight="1">
      <c r="A108" s="22" t="s">
        <v>43</v>
      </c>
      <c r="B108" s="23" t="s">
        <v>71</v>
      </c>
      <c r="C108" s="36">
        <f t="shared" si="28"/>
        <v>66.5</v>
      </c>
      <c r="D108" s="36">
        <f t="shared" si="29"/>
        <v>67.9</v>
      </c>
      <c r="E108" s="55">
        <v>70</v>
      </c>
      <c r="F108" s="30"/>
      <c r="G108" s="7">
        <f t="shared" si="30"/>
        <v>0</v>
      </c>
      <c r="H108" s="7">
        <f t="shared" si="31"/>
        <v>0</v>
      </c>
      <c r="I108" s="7">
        <f t="shared" si="10"/>
        <v>0</v>
      </c>
      <c r="J108" s="24"/>
      <c r="K108" s="48"/>
      <c r="M108" s="48"/>
    </row>
    <row r="109" spans="1:13" ht="11.25">
      <c r="A109" s="22" t="s">
        <v>44</v>
      </c>
      <c r="B109" s="23" t="s">
        <v>71</v>
      </c>
      <c r="C109" s="36">
        <f t="shared" si="28"/>
        <v>57</v>
      </c>
      <c r="D109" s="36">
        <f t="shared" si="29"/>
        <v>58.2</v>
      </c>
      <c r="E109" s="55">
        <v>60</v>
      </c>
      <c r="F109" s="30"/>
      <c r="G109" s="7">
        <f t="shared" si="30"/>
        <v>0</v>
      </c>
      <c r="H109" s="7">
        <f t="shared" si="31"/>
        <v>0</v>
      </c>
      <c r="I109" s="7">
        <f t="shared" si="10"/>
        <v>0</v>
      </c>
      <c r="J109" s="24"/>
      <c r="K109" s="48"/>
      <c r="M109" s="48"/>
    </row>
    <row r="110" spans="1:13" ht="11.25">
      <c r="A110" s="22" t="s">
        <v>45</v>
      </c>
      <c r="B110" s="23" t="s">
        <v>71</v>
      </c>
      <c r="C110" s="77">
        <f t="shared" si="28"/>
        <v>237.5</v>
      </c>
      <c r="D110" s="77">
        <f t="shared" si="29"/>
        <v>242.5</v>
      </c>
      <c r="E110" s="77">
        <v>250</v>
      </c>
      <c r="F110" s="30"/>
      <c r="G110" s="7">
        <f t="shared" si="30"/>
        <v>0</v>
      </c>
      <c r="H110" s="7">
        <f t="shared" si="31"/>
        <v>0</v>
      </c>
      <c r="I110" s="7">
        <f aca="true" t="shared" si="32" ref="I110:I120">F110*E110</f>
        <v>0</v>
      </c>
      <c r="J110" s="24"/>
      <c r="K110" s="48"/>
      <c r="M110" s="48"/>
    </row>
    <row r="111" spans="1:13" ht="11.25">
      <c r="A111" s="22" t="s">
        <v>46</v>
      </c>
      <c r="B111" s="23" t="s">
        <v>71</v>
      </c>
      <c r="C111" s="77">
        <f t="shared" si="28"/>
        <v>237.5</v>
      </c>
      <c r="D111" s="77">
        <f t="shared" si="29"/>
        <v>242.5</v>
      </c>
      <c r="E111" s="77">
        <v>250</v>
      </c>
      <c r="F111" s="30"/>
      <c r="G111" s="7">
        <f t="shared" si="30"/>
        <v>0</v>
      </c>
      <c r="H111" s="7">
        <f t="shared" si="31"/>
        <v>0</v>
      </c>
      <c r="I111" s="7">
        <f t="shared" si="32"/>
        <v>0</v>
      </c>
      <c r="J111" s="24"/>
      <c r="K111" s="48"/>
      <c r="M111" s="48"/>
    </row>
    <row r="112" spans="1:13" ht="11.25">
      <c r="A112" s="22" t="s">
        <v>47</v>
      </c>
      <c r="B112" s="23" t="s">
        <v>71</v>
      </c>
      <c r="C112" s="77">
        <f t="shared" si="28"/>
        <v>237.5</v>
      </c>
      <c r="D112" s="77">
        <f t="shared" si="29"/>
        <v>242.5</v>
      </c>
      <c r="E112" s="77">
        <v>250</v>
      </c>
      <c r="F112" s="30"/>
      <c r="G112" s="7">
        <f t="shared" si="30"/>
        <v>0</v>
      </c>
      <c r="H112" s="7">
        <f t="shared" si="31"/>
        <v>0</v>
      </c>
      <c r="I112" s="7">
        <f t="shared" si="32"/>
        <v>0</v>
      </c>
      <c r="J112" s="24"/>
      <c r="K112" s="48"/>
      <c r="M112" s="48"/>
    </row>
    <row r="113" spans="1:13" ht="11.25">
      <c r="A113" s="22" t="s">
        <v>48</v>
      </c>
      <c r="B113" s="23" t="s">
        <v>71</v>
      </c>
      <c r="C113" s="77">
        <f t="shared" si="28"/>
        <v>237.5</v>
      </c>
      <c r="D113" s="77">
        <f t="shared" si="29"/>
        <v>242.5</v>
      </c>
      <c r="E113" s="77">
        <v>250</v>
      </c>
      <c r="F113" s="30"/>
      <c r="G113" s="7">
        <f t="shared" si="30"/>
        <v>0</v>
      </c>
      <c r="H113" s="7">
        <f t="shared" si="31"/>
        <v>0</v>
      </c>
      <c r="I113" s="7">
        <f t="shared" si="32"/>
        <v>0</v>
      </c>
      <c r="J113" s="24"/>
      <c r="K113" s="48"/>
      <c r="M113" s="48"/>
    </row>
    <row r="114" spans="1:13" ht="11.25">
      <c r="A114" s="22" t="s">
        <v>49</v>
      </c>
      <c r="B114" s="23" t="s">
        <v>71</v>
      </c>
      <c r="C114" s="77">
        <f t="shared" si="28"/>
        <v>570</v>
      </c>
      <c r="D114" s="77">
        <f t="shared" si="29"/>
        <v>582</v>
      </c>
      <c r="E114" s="77">
        <v>600</v>
      </c>
      <c r="F114" s="30"/>
      <c r="G114" s="7">
        <f t="shared" si="30"/>
        <v>0</v>
      </c>
      <c r="H114" s="7">
        <f t="shared" si="31"/>
        <v>0</v>
      </c>
      <c r="I114" s="7">
        <f t="shared" si="32"/>
        <v>0</v>
      </c>
      <c r="J114" s="24"/>
      <c r="K114" s="48"/>
      <c r="M114" s="48"/>
    </row>
    <row r="115" spans="1:13" ht="11.25">
      <c r="A115" s="22" t="s">
        <v>22</v>
      </c>
      <c r="B115" s="23" t="s">
        <v>2</v>
      </c>
      <c r="C115" s="36">
        <f t="shared" si="28"/>
        <v>218.5</v>
      </c>
      <c r="D115" s="36">
        <f t="shared" si="29"/>
        <v>223.1</v>
      </c>
      <c r="E115" s="55">
        <v>230</v>
      </c>
      <c r="F115" s="30"/>
      <c r="G115" s="7">
        <f t="shared" si="30"/>
        <v>0</v>
      </c>
      <c r="H115" s="7">
        <f t="shared" si="31"/>
        <v>0</v>
      </c>
      <c r="I115" s="7">
        <f t="shared" si="32"/>
        <v>0</v>
      </c>
      <c r="J115" s="16" t="s">
        <v>83</v>
      </c>
      <c r="K115" s="48"/>
      <c r="M115" s="48"/>
    </row>
    <row r="116" spans="1:13" ht="11.25">
      <c r="A116" s="22" t="s">
        <v>23</v>
      </c>
      <c r="B116" s="23" t="s">
        <v>2</v>
      </c>
      <c r="C116" s="36">
        <f t="shared" si="28"/>
        <v>218.5</v>
      </c>
      <c r="D116" s="36">
        <f t="shared" si="29"/>
        <v>223.1</v>
      </c>
      <c r="E116" s="55">
        <v>230</v>
      </c>
      <c r="F116" s="30"/>
      <c r="G116" s="7">
        <f t="shared" si="30"/>
        <v>0</v>
      </c>
      <c r="H116" s="7">
        <f t="shared" si="31"/>
        <v>0</v>
      </c>
      <c r="I116" s="7">
        <f t="shared" si="32"/>
        <v>0</v>
      </c>
      <c r="J116" s="16" t="s">
        <v>83</v>
      </c>
      <c r="K116" s="48"/>
      <c r="M116" s="48"/>
    </row>
    <row r="117" spans="1:13" ht="11.25">
      <c r="A117" s="15" t="s">
        <v>99</v>
      </c>
      <c r="B117" s="23" t="s">
        <v>2</v>
      </c>
      <c r="C117" s="36">
        <f t="shared" si="28"/>
        <v>99.75</v>
      </c>
      <c r="D117" s="36">
        <f t="shared" si="29"/>
        <v>101.85</v>
      </c>
      <c r="E117" s="55">
        <v>105</v>
      </c>
      <c r="F117" s="30"/>
      <c r="G117" s="7">
        <f t="shared" si="30"/>
        <v>0</v>
      </c>
      <c r="H117" s="7">
        <f t="shared" si="31"/>
        <v>0</v>
      </c>
      <c r="I117" s="7">
        <f t="shared" si="32"/>
        <v>0</v>
      </c>
      <c r="J117" s="16" t="s">
        <v>130</v>
      </c>
      <c r="K117" s="48"/>
      <c r="M117" s="48"/>
    </row>
    <row r="118" spans="1:13" ht="11.25" customHeight="1">
      <c r="A118" s="15" t="s">
        <v>185</v>
      </c>
      <c r="B118" s="17" t="s">
        <v>71</v>
      </c>
      <c r="C118" s="36">
        <f t="shared" si="28"/>
        <v>1520</v>
      </c>
      <c r="D118" s="36">
        <f t="shared" si="29"/>
        <v>1552</v>
      </c>
      <c r="E118" s="55">
        <v>1600</v>
      </c>
      <c r="F118" s="30"/>
      <c r="G118" s="7">
        <f t="shared" si="30"/>
        <v>0</v>
      </c>
      <c r="H118" s="7">
        <f t="shared" si="31"/>
        <v>0</v>
      </c>
      <c r="I118" s="7">
        <f t="shared" si="32"/>
        <v>0</v>
      </c>
      <c r="J118" s="16" t="s">
        <v>188</v>
      </c>
      <c r="K118" s="48"/>
      <c r="M118" s="48"/>
    </row>
    <row r="119" spans="1:13" ht="11.25" customHeight="1">
      <c r="A119" s="15" t="s">
        <v>186</v>
      </c>
      <c r="B119" s="17" t="s">
        <v>71</v>
      </c>
      <c r="C119" s="77">
        <f>E119-(E119*0.05)</f>
        <v>1805</v>
      </c>
      <c r="D119" s="77">
        <f>E119-(E119*0.03)</f>
        <v>1843</v>
      </c>
      <c r="E119" s="77">
        <v>1900</v>
      </c>
      <c r="F119" s="30"/>
      <c r="G119" s="7">
        <f>F119*C119</f>
        <v>0</v>
      </c>
      <c r="H119" s="7">
        <f>F119*D119</f>
        <v>0</v>
      </c>
      <c r="I119" s="7">
        <f>F119*E119</f>
        <v>0</v>
      </c>
      <c r="J119" s="16" t="s">
        <v>115</v>
      </c>
      <c r="K119" s="48"/>
      <c r="M119" s="48"/>
    </row>
    <row r="120" spans="1:13" ht="11.25" customHeight="1">
      <c r="A120" s="15" t="s">
        <v>187</v>
      </c>
      <c r="B120" s="17" t="s">
        <v>71</v>
      </c>
      <c r="C120" s="77">
        <f t="shared" si="28"/>
        <v>2280</v>
      </c>
      <c r="D120" s="77">
        <f t="shared" si="29"/>
        <v>2328</v>
      </c>
      <c r="E120" s="77">
        <v>2400</v>
      </c>
      <c r="F120" s="30"/>
      <c r="G120" s="7">
        <f t="shared" si="30"/>
        <v>0</v>
      </c>
      <c r="H120" s="7">
        <f t="shared" si="31"/>
        <v>0</v>
      </c>
      <c r="I120" s="7">
        <f t="shared" si="32"/>
        <v>0</v>
      </c>
      <c r="J120" s="16" t="s">
        <v>116</v>
      </c>
      <c r="K120" s="48"/>
      <c r="M120" s="48"/>
    </row>
    <row r="121" spans="1:13" ht="11.25" customHeight="1">
      <c r="A121" s="2" t="s">
        <v>51</v>
      </c>
      <c r="B121" s="11"/>
      <c r="C121" s="33"/>
      <c r="D121" s="33"/>
      <c r="E121" s="32"/>
      <c r="F121" s="21"/>
      <c r="G121" s="21"/>
      <c r="H121" s="21"/>
      <c r="I121" s="21"/>
      <c r="J121" s="10"/>
      <c r="K121" s="48"/>
      <c r="M121" s="48"/>
    </row>
    <row r="122" spans="1:13" ht="11.25" customHeight="1">
      <c r="A122" s="4" t="s">
        <v>17</v>
      </c>
      <c r="B122" s="6" t="s">
        <v>2</v>
      </c>
      <c r="C122" s="36">
        <f aca="true" t="shared" si="33" ref="C122:C131">E122-(E122*0.05)</f>
        <v>1187.5</v>
      </c>
      <c r="D122" s="36">
        <f aca="true" t="shared" si="34" ref="D122:D131">E122-(E122*0.03)</f>
        <v>1212.5</v>
      </c>
      <c r="E122" s="36">
        <v>1250</v>
      </c>
      <c r="F122" s="30"/>
      <c r="G122" s="7">
        <f aca="true" t="shared" si="35" ref="G122:G129">F122*C122</f>
        <v>0</v>
      </c>
      <c r="H122" s="7">
        <f aca="true" t="shared" si="36" ref="H122:H129">F122*D122</f>
        <v>0</v>
      </c>
      <c r="I122" s="7">
        <f aca="true" t="shared" si="37" ref="I122:I129">F122*E122</f>
        <v>0</v>
      </c>
      <c r="J122" s="5" t="s">
        <v>55</v>
      </c>
      <c r="K122" s="48"/>
      <c r="M122" s="48"/>
    </row>
    <row r="123" spans="1:13" ht="11.25" customHeight="1">
      <c r="A123" s="4" t="s">
        <v>18</v>
      </c>
      <c r="B123" s="6" t="s">
        <v>2</v>
      </c>
      <c r="C123" s="36">
        <f t="shared" si="33"/>
        <v>1472.5</v>
      </c>
      <c r="D123" s="36">
        <f t="shared" si="34"/>
        <v>1503.5</v>
      </c>
      <c r="E123" s="36">
        <v>1550</v>
      </c>
      <c r="F123" s="30"/>
      <c r="G123" s="7">
        <f t="shared" si="35"/>
        <v>0</v>
      </c>
      <c r="H123" s="7">
        <f t="shared" si="36"/>
        <v>0</v>
      </c>
      <c r="I123" s="7">
        <f t="shared" si="37"/>
        <v>0</v>
      </c>
      <c r="J123" s="5" t="s">
        <v>55</v>
      </c>
      <c r="K123" s="48"/>
      <c r="M123" s="48"/>
    </row>
    <row r="124" spans="1:13" ht="11.25" customHeight="1">
      <c r="A124" s="51" t="s">
        <v>184</v>
      </c>
      <c r="B124" s="6" t="s">
        <v>2</v>
      </c>
      <c r="C124" s="36">
        <f>E124-(E124*0.05)</f>
        <v>4417.5</v>
      </c>
      <c r="D124" s="36">
        <f>E124-(E124*0.03)</f>
        <v>4510.5</v>
      </c>
      <c r="E124" s="36">
        <v>4650</v>
      </c>
      <c r="F124" s="30"/>
      <c r="G124" s="7">
        <f>F124*C124</f>
        <v>0</v>
      </c>
      <c r="H124" s="7">
        <f>F124*D124</f>
        <v>0</v>
      </c>
      <c r="I124" s="7">
        <f>F124*E124</f>
        <v>0</v>
      </c>
      <c r="J124" s="5" t="s">
        <v>55</v>
      </c>
      <c r="K124" s="48"/>
      <c r="M124" s="48"/>
    </row>
    <row r="125" spans="1:13" ht="11.25" customHeight="1">
      <c r="A125" s="50" t="s">
        <v>15</v>
      </c>
      <c r="B125" s="6" t="s">
        <v>2</v>
      </c>
      <c r="C125" s="36">
        <f t="shared" si="33"/>
        <v>1995</v>
      </c>
      <c r="D125" s="36">
        <f t="shared" si="34"/>
        <v>2037</v>
      </c>
      <c r="E125" s="36">
        <v>2100</v>
      </c>
      <c r="F125" s="30"/>
      <c r="G125" s="7">
        <f t="shared" si="35"/>
        <v>0</v>
      </c>
      <c r="H125" s="7">
        <f t="shared" si="36"/>
        <v>0</v>
      </c>
      <c r="I125" s="7">
        <f t="shared" si="37"/>
        <v>0</v>
      </c>
      <c r="J125" s="5" t="s">
        <v>55</v>
      </c>
      <c r="K125" s="48"/>
      <c r="M125" s="48"/>
    </row>
    <row r="126" spans="1:13" ht="11.25" customHeight="1">
      <c r="A126" s="4" t="s">
        <v>19</v>
      </c>
      <c r="B126" s="6" t="s">
        <v>20</v>
      </c>
      <c r="C126" s="36">
        <f t="shared" si="33"/>
        <v>475</v>
      </c>
      <c r="D126" s="36">
        <f t="shared" si="34"/>
        <v>485</v>
      </c>
      <c r="E126" s="36">
        <v>500</v>
      </c>
      <c r="F126" s="30"/>
      <c r="G126" s="7">
        <f t="shared" si="35"/>
        <v>0</v>
      </c>
      <c r="H126" s="7">
        <f t="shared" si="36"/>
        <v>0</v>
      </c>
      <c r="I126" s="7">
        <f t="shared" si="37"/>
        <v>0</v>
      </c>
      <c r="J126" s="5"/>
      <c r="K126" s="48"/>
      <c r="M126" s="48"/>
    </row>
    <row r="127" spans="1:13" ht="11.25" customHeight="1">
      <c r="A127" s="4" t="s">
        <v>21</v>
      </c>
      <c r="B127" s="6" t="s">
        <v>2</v>
      </c>
      <c r="C127" s="36">
        <f t="shared" si="33"/>
        <v>617.5</v>
      </c>
      <c r="D127" s="36">
        <f t="shared" si="34"/>
        <v>630.5</v>
      </c>
      <c r="E127" s="36">
        <v>650</v>
      </c>
      <c r="F127" s="30"/>
      <c r="G127" s="7">
        <f t="shared" si="35"/>
        <v>0</v>
      </c>
      <c r="H127" s="7">
        <f t="shared" si="36"/>
        <v>0</v>
      </c>
      <c r="I127" s="7">
        <f t="shared" si="37"/>
        <v>0</v>
      </c>
      <c r="J127" s="5"/>
      <c r="K127" s="48"/>
      <c r="M127" s="48"/>
    </row>
    <row r="128" spans="1:13" ht="11.25" customHeight="1">
      <c r="A128" s="4" t="s">
        <v>14</v>
      </c>
      <c r="B128" s="6" t="s">
        <v>2</v>
      </c>
      <c r="C128" s="36">
        <f t="shared" si="33"/>
        <v>152</v>
      </c>
      <c r="D128" s="36">
        <f t="shared" si="34"/>
        <v>155.2</v>
      </c>
      <c r="E128" s="36">
        <v>160</v>
      </c>
      <c r="F128" s="30"/>
      <c r="G128" s="7">
        <f t="shared" si="35"/>
        <v>0</v>
      </c>
      <c r="H128" s="7">
        <f t="shared" si="36"/>
        <v>0</v>
      </c>
      <c r="I128" s="7">
        <f t="shared" si="37"/>
        <v>0</v>
      </c>
      <c r="J128" s="5"/>
      <c r="K128" s="48"/>
      <c r="M128" s="48"/>
    </row>
    <row r="129" spans="1:13" ht="11.25" customHeight="1">
      <c r="A129" s="4" t="s">
        <v>16</v>
      </c>
      <c r="B129" s="6" t="s">
        <v>71</v>
      </c>
      <c r="C129" s="36">
        <f t="shared" si="33"/>
        <v>570</v>
      </c>
      <c r="D129" s="36">
        <f t="shared" si="34"/>
        <v>582</v>
      </c>
      <c r="E129" s="36">
        <v>600</v>
      </c>
      <c r="F129" s="30"/>
      <c r="G129" s="7">
        <f t="shared" si="35"/>
        <v>0</v>
      </c>
      <c r="H129" s="7">
        <f t="shared" si="36"/>
        <v>0</v>
      </c>
      <c r="I129" s="7">
        <f t="shared" si="37"/>
        <v>0</v>
      </c>
      <c r="J129" s="16" t="s">
        <v>131</v>
      </c>
      <c r="K129" s="48"/>
      <c r="M129" s="48"/>
    </row>
    <row r="130" spans="1:13" ht="11.25">
      <c r="A130" s="2" t="s">
        <v>53</v>
      </c>
      <c r="B130" s="11"/>
      <c r="C130" s="32"/>
      <c r="D130" s="32"/>
      <c r="E130" s="32"/>
      <c r="F130" s="21"/>
      <c r="G130" s="21"/>
      <c r="H130" s="21"/>
      <c r="I130" s="21"/>
      <c r="J130" s="10"/>
      <c r="K130" s="48"/>
      <c r="M130" s="48"/>
    </row>
    <row r="131" spans="1:13" ht="11.25" customHeight="1">
      <c r="A131" s="4" t="s">
        <v>27</v>
      </c>
      <c r="B131" s="6" t="s">
        <v>2</v>
      </c>
      <c r="C131" s="36">
        <f t="shared" si="33"/>
        <v>23.75</v>
      </c>
      <c r="D131" s="36">
        <f t="shared" si="34"/>
        <v>24.25</v>
      </c>
      <c r="E131" s="57">
        <v>25</v>
      </c>
      <c r="F131" s="30"/>
      <c r="G131" s="7">
        <f>F131*C131</f>
        <v>0</v>
      </c>
      <c r="H131" s="7">
        <f>F131*D131</f>
        <v>0</v>
      </c>
      <c r="I131" s="7">
        <f>F131*E131</f>
        <v>0</v>
      </c>
      <c r="J131" s="16"/>
      <c r="K131" s="48"/>
      <c r="M131" s="48"/>
    </row>
    <row r="132" spans="1:13" ht="12.75" customHeight="1">
      <c r="A132" s="15" t="s">
        <v>128</v>
      </c>
      <c r="B132" s="6" t="s">
        <v>2</v>
      </c>
      <c r="C132" s="38">
        <v>10000</v>
      </c>
      <c r="D132" s="38">
        <v>10000</v>
      </c>
      <c r="E132" s="57">
        <v>10000</v>
      </c>
      <c r="F132" s="30"/>
      <c r="G132" s="7">
        <f>F132*C132</f>
        <v>0</v>
      </c>
      <c r="H132" s="7">
        <f>F132*D132</f>
        <v>0</v>
      </c>
      <c r="I132" s="7">
        <f>F132*E132</f>
        <v>0</v>
      </c>
      <c r="J132" s="16" t="s">
        <v>136</v>
      </c>
      <c r="K132" s="48"/>
      <c r="M132" s="48"/>
    </row>
    <row r="133" spans="1:13" ht="11.25">
      <c r="A133" s="2" t="s">
        <v>54</v>
      </c>
      <c r="B133" s="11"/>
      <c r="C133" s="33"/>
      <c r="D133" s="33"/>
      <c r="E133" s="33"/>
      <c r="F133" s="21"/>
      <c r="G133" s="21"/>
      <c r="H133" s="21"/>
      <c r="I133" s="21"/>
      <c r="J133" s="10"/>
      <c r="K133" s="48"/>
      <c r="M133" s="48"/>
    </row>
    <row r="134" spans="1:13" ht="11.25" customHeight="1">
      <c r="A134" s="15" t="s">
        <v>133</v>
      </c>
      <c r="B134" s="23" t="s">
        <v>2</v>
      </c>
      <c r="C134" s="36">
        <f>E134-(E134*0.05)</f>
        <v>1900</v>
      </c>
      <c r="D134" s="36">
        <f>E134-(E134*0.03)</f>
        <v>1940</v>
      </c>
      <c r="E134" s="55">
        <v>2000</v>
      </c>
      <c r="F134" s="30"/>
      <c r="G134" s="7">
        <f>F134*C134</f>
        <v>0</v>
      </c>
      <c r="H134" s="7">
        <f>F134*D134</f>
        <v>0</v>
      </c>
      <c r="I134" s="7">
        <f>F134*E134</f>
        <v>0</v>
      </c>
      <c r="J134" s="16" t="s">
        <v>132</v>
      </c>
      <c r="K134" s="48"/>
      <c r="M134" s="48"/>
    </row>
    <row r="135" spans="1:13" ht="11.25" customHeight="1">
      <c r="A135" s="4" t="s">
        <v>65</v>
      </c>
      <c r="B135" s="6" t="s">
        <v>71</v>
      </c>
      <c r="C135" s="36">
        <f>E135-(E135*0.05)</f>
        <v>2185</v>
      </c>
      <c r="D135" s="36">
        <f>E135-(E135*0.03)</f>
        <v>2231</v>
      </c>
      <c r="E135" s="55">
        <v>2300</v>
      </c>
      <c r="F135" s="30"/>
      <c r="G135" s="7">
        <f>F135*C135</f>
        <v>0</v>
      </c>
      <c r="H135" s="7">
        <f>F135*D135</f>
        <v>0</v>
      </c>
      <c r="I135" s="7">
        <f>F135*E135</f>
        <v>0</v>
      </c>
      <c r="J135" s="16" t="s">
        <v>149</v>
      </c>
      <c r="K135" s="48"/>
      <c r="M135" s="48"/>
    </row>
    <row r="136" spans="1:13" ht="11.25" customHeight="1">
      <c r="A136" s="15" t="s">
        <v>8</v>
      </c>
      <c r="B136" s="6" t="s">
        <v>2</v>
      </c>
      <c r="C136" s="36">
        <f>E136-(E136*0.05)</f>
        <v>85.5</v>
      </c>
      <c r="D136" s="36">
        <f>E136-(E136*0.03)</f>
        <v>87.3</v>
      </c>
      <c r="E136" s="55">
        <v>90</v>
      </c>
      <c r="F136" s="30"/>
      <c r="G136" s="7">
        <f>F136*C136</f>
        <v>0</v>
      </c>
      <c r="H136" s="7">
        <f>F136*D136</f>
        <v>0</v>
      </c>
      <c r="I136" s="7">
        <f>F136*E136</f>
        <v>0</v>
      </c>
      <c r="J136" s="5"/>
      <c r="K136" s="48"/>
      <c r="M136" s="48"/>
    </row>
    <row r="137" spans="1:13" ht="11.25" customHeight="1">
      <c r="A137" s="2" t="s">
        <v>57</v>
      </c>
      <c r="B137" s="11"/>
      <c r="C137" s="33"/>
      <c r="D137" s="33"/>
      <c r="E137" s="33"/>
      <c r="F137" s="20"/>
      <c r="G137" s="12"/>
      <c r="H137" s="12"/>
      <c r="I137" s="12"/>
      <c r="J137" s="10"/>
      <c r="K137" s="48"/>
      <c r="M137" s="48"/>
    </row>
    <row r="138" spans="1:13" ht="11.25" customHeight="1">
      <c r="A138" s="22" t="s">
        <v>9</v>
      </c>
      <c r="B138" s="23" t="s">
        <v>2</v>
      </c>
      <c r="C138" s="36">
        <f aca="true" t="shared" si="38" ref="C138:C147">E138-(E138*0.05)</f>
        <v>2565</v>
      </c>
      <c r="D138" s="36">
        <f aca="true" t="shared" si="39" ref="D138:D147">E138-(E138*0.03)</f>
        <v>2619</v>
      </c>
      <c r="E138" s="55">
        <v>2700</v>
      </c>
      <c r="F138" s="30"/>
      <c r="G138" s="7">
        <f aca="true" t="shared" si="40" ref="G138:G147">F138*C138</f>
        <v>0</v>
      </c>
      <c r="H138" s="7">
        <f aca="true" t="shared" si="41" ref="H138:H147">F138*D138</f>
        <v>0</v>
      </c>
      <c r="I138" s="7">
        <f aca="true" t="shared" si="42" ref="I138:I147">F138*E138</f>
        <v>0</v>
      </c>
      <c r="J138" s="5"/>
      <c r="K138" s="48"/>
      <c r="M138" s="48"/>
    </row>
    <row r="139" spans="1:13" ht="11.25" customHeight="1">
      <c r="A139" s="15" t="s">
        <v>156</v>
      </c>
      <c r="B139" s="23" t="s">
        <v>71</v>
      </c>
      <c r="C139" s="36">
        <f t="shared" si="38"/>
        <v>237.5</v>
      </c>
      <c r="D139" s="36">
        <f t="shared" si="39"/>
        <v>242.5</v>
      </c>
      <c r="E139" s="36">
        <v>250</v>
      </c>
      <c r="F139" s="30"/>
      <c r="G139" s="7">
        <f t="shared" si="40"/>
        <v>0</v>
      </c>
      <c r="H139" s="7">
        <f t="shared" si="41"/>
        <v>0</v>
      </c>
      <c r="I139" s="7">
        <f t="shared" si="42"/>
        <v>0</v>
      </c>
      <c r="J139" s="16" t="s">
        <v>158</v>
      </c>
      <c r="K139" s="48"/>
      <c r="M139" s="48"/>
    </row>
    <row r="140" spans="1:13" ht="11.25" customHeight="1">
      <c r="A140" s="15" t="s">
        <v>157</v>
      </c>
      <c r="B140" s="23" t="s">
        <v>71</v>
      </c>
      <c r="C140" s="36">
        <f t="shared" si="38"/>
        <v>237.5</v>
      </c>
      <c r="D140" s="36">
        <f t="shared" si="39"/>
        <v>242.5</v>
      </c>
      <c r="E140" s="36">
        <v>250</v>
      </c>
      <c r="F140" s="30"/>
      <c r="G140" s="7">
        <f t="shared" si="40"/>
        <v>0</v>
      </c>
      <c r="H140" s="7">
        <f t="shared" si="41"/>
        <v>0</v>
      </c>
      <c r="I140" s="7">
        <f t="shared" si="42"/>
        <v>0</v>
      </c>
      <c r="J140" s="16" t="s">
        <v>159</v>
      </c>
      <c r="K140" s="48"/>
      <c r="M140" s="48"/>
    </row>
    <row r="141" spans="1:13" ht="22.5">
      <c r="A141" s="15" t="s">
        <v>160</v>
      </c>
      <c r="B141" s="23" t="s">
        <v>71</v>
      </c>
      <c r="C141" s="36">
        <f t="shared" si="38"/>
        <v>114</v>
      </c>
      <c r="D141" s="36">
        <f t="shared" si="39"/>
        <v>116.4</v>
      </c>
      <c r="E141" s="49">
        <v>120</v>
      </c>
      <c r="F141" s="30"/>
      <c r="G141" s="7">
        <f t="shared" si="40"/>
        <v>0</v>
      </c>
      <c r="H141" s="7">
        <f t="shared" si="41"/>
        <v>0</v>
      </c>
      <c r="I141" s="7">
        <f t="shared" si="42"/>
        <v>0</v>
      </c>
      <c r="J141" s="16" t="s">
        <v>150</v>
      </c>
      <c r="K141" s="48"/>
      <c r="M141" s="48"/>
    </row>
    <row r="142" spans="1:13" ht="11.25">
      <c r="A142" s="15" t="s">
        <v>155</v>
      </c>
      <c r="B142" s="17" t="s">
        <v>2</v>
      </c>
      <c r="C142" s="36">
        <f t="shared" si="38"/>
        <v>380</v>
      </c>
      <c r="D142" s="36">
        <f t="shared" si="39"/>
        <v>388</v>
      </c>
      <c r="E142" s="49">
        <v>400</v>
      </c>
      <c r="F142" s="30"/>
      <c r="G142" s="7">
        <f t="shared" si="40"/>
        <v>0</v>
      </c>
      <c r="H142" s="7">
        <f t="shared" si="41"/>
        <v>0</v>
      </c>
      <c r="I142" s="7">
        <f t="shared" si="42"/>
        <v>0</v>
      </c>
      <c r="J142" s="16" t="s">
        <v>152</v>
      </c>
      <c r="K142" s="48"/>
      <c r="M142" s="48"/>
    </row>
    <row r="143" spans="1:13" ht="11.25">
      <c r="A143" s="15" t="s">
        <v>161</v>
      </c>
      <c r="B143" s="17" t="s">
        <v>2</v>
      </c>
      <c r="C143" s="36">
        <f>E143-(E143*0.05)</f>
        <v>380</v>
      </c>
      <c r="D143" s="36">
        <f>E143-(E143*0.03)</f>
        <v>388</v>
      </c>
      <c r="E143" s="49">
        <v>400</v>
      </c>
      <c r="F143" s="30"/>
      <c r="G143" s="7">
        <f>F143*C143</f>
        <v>0</v>
      </c>
      <c r="H143" s="7">
        <f>F143*D143</f>
        <v>0</v>
      </c>
      <c r="I143" s="7">
        <f>F143*E143</f>
        <v>0</v>
      </c>
      <c r="J143" s="16" t="s">
        <v>152</v>
      </c>
      <c r="K143" s="48"/>
      <c r="M143" s="48"/>
    </row>
    <row r="144" spans="1:13" ht="22.5">
      <c r="A144" s="15" t="s">
        <v>166</v>
      </c>
      <c r="B144" s="17" t="s">
        <v>2</v>
      </c>
      <c r="C144" s="36">
        <f>E144-(E144*0.05)</f>
        <v>332.5</v>
      </c>
      <c r="D144" s="36">
        <f>E144-(E144*0.03)</f>
        <v>339.5</v>
      </c>
      <c r="E144" s="49">
        <v>350</v>
      </c>
      <c r="F144" s="30"/>
      <c r="G144" s="7">
        <f>F144*C144</f>
        <v>0</v>
      </c>
      <c r="H144" s="7">
        <f>F144*D144</f>
        <v>0</v>
      </c>
      <c r="I144" s="7">
        <f>F144*E144</f>
        <v>0</v>
      </c>
      <c r="J144" s="16"/>
      <c r="K144" s="48"/>
      <c r="M144" s="48"/>
    </row>
    <row r="145" spans="1:13" ht="11.25">
      <c r="A145" s="15" t="s">
        <v>167</v>
      </c>
      <c r="B145" s="17" t="s">
        <v>2</v>
      </c>
      <c r="C145" s="36">
        <f>E145-(E145*0.05)</f>
        <v>465.5</v>
      </c>
      <c r="D145" s="36">
        <f>E145-(E145*0.03)</f>
        <v>475.3</v>
      </c>
      <c r="E145" s="49">
        <v>490</v>
      </c>
      <c r="F145" s="30"/>
      <c r="G145" s="7">
        <f>F145*C145</f>
        <v>0</v>
      </c>
      <c r="H145" s="7">
        <f>F145*D145</f>
        <v>0</v>
      </c>
      <c r="I145" s="7">
        <f>F145*E145</f>
        <v>0</v>
      </c>
      <c r="J145" s="16"/>
      <c r="K145" s="48"/>
      <c r="M145" s="48"/>
    </row>
    <row r="146" spans="1:13" ht="11.25">
      <c r="A146" s="15" t="s">
        <v>168</v>
      </c>
      <c r="B146" s="17" t="s">
        <v>2</v>
      </c>
      <c r="C146" s="36">
        <f>E146-(E146*0.05)</f>
        <v>266</v>
      </c>
      <c r="D146" s="36">
        <f>E146-(E146*0.03)</f>
        <v>271.6</v>
      </c>
      <c r="E146" s="49">
        <v>280</v>
      </c>
      <c r="F146" s="30"/>
      <c r="G146" s="7">
        <f>F146*C146</f>
        <v>0</v>
      </c>
      <c r="H146" s="7">
        <f>F146*D146</f>
        <v>0</v>
      </c>
      <c r="I146" s="7">
        <f>F146*E146</f>
        <v>0</v>
      </c>
      <c r="J146" s="16" t="s">
        <v>169</v>
      </c>
      <c r="K146" s="48"/>
      <c r="M146" s="48"/>
    </row>
    <row r="147" spans="1:13" ht="22.5">
      <c r="A147" s="15" t="s">
        <v>170</v>
      </c>
      <c r="B147" s="17" t="s">
        <v>2</v>
      </c>
      <c r="C147" s="36">
        <f t="shared" si="38"/>
        <v>142.5</v>
      </c>
      <c r="D147" s="36">
        <f t="shared" si="39"/>
        <v>145.5</v>
      </c>
      <c r="E147" s="49">
        <v>150</v>
      </c>
      <c r="F147" s="30"/>
      <c r="G147" s="7">
        <f t="shared" si="40"/>
        <v>0</v>
      </c>
      <c r="H147" s="7">
        <f t="shared" si="41"/>
        <v>0</v>
      </c>
      <c r="I147" s="7">
        <f t="shared" si="42"/>
        <v>0</v>
      </c>
      <c r="J147" s="16" t="s">
        <v>152</v>
      </c>
      <c r="K147" s="48"/>
      <c r="M147" s="48"/>
    </row>
    <row r="148" spans="11:13" ht="11.25">
      <c r="K148" s="48"/>
      <c r="M148" s="48"/>
    </row>
    <row r="149" spans="1:13" ht="55.5" customHeight="1">
      <c r="A149" s="65" t="s">
        <v>140</v>
      </c>
      <c r="B149" s="66"/>
      <c r="C149" s="66"/>
      <c r="D149" s="66"/>
      <c r="E149" s="66"/>
      <c r="F149" s="66"/>
      <c r="G149" s="13"/>
      <c r="H149" s="13"/>
      <c r="I149" s="13"/>
      <c r="M149" s="48"/>
    </row>
    <row r="150" spans="1:9" ht="45" customHeight="1">
      <c r="A150" s="27"/>
      <c r="B150" s="13"/>
      <c r="C150" s="34"/>
      <c r="D150" s="34"/>
      <c r="E150" s="34"/>
      <c r="F150" s="13"/>
      <c r="G150" s="40" t="s">
        <v>143</v>
      </c>
      <c r="H150" s="40" t="s">
        <v>144</v>
      </c>
      <c r="I150" s="40" t="s">
        <v>154</v>
      </c>
    </row>
    <row r="151" spans="2:9" ht="19.5" customHeight="1">
      <c r="B151" s="61" t="s">
        <v>145</v>
      </c>
      <c r="C151" s="61"/>
      <c r="D151" s="61"/>
      <c r="E151" s="62"/>
      <c r="F151" s="63"/>
      <c r="G151" s="41">
        <f>SUM(G138:G147)+SUM(G45:G136)+SUM(G18:G42)</f>
        <v>0</v>
      </c>
      <c r="H151" s="41">
        <f>SUM(H138:H147)+SUM(H45:H136)+SUM(H18:H42)</f>
        <v>0</v>
      </c>
      <c r="I151" s="41">
        <f>SUM(I138:I147)+SUM(I45:I136)+SUM(I18:I42)</f>
        <v>0</v>
      </c>
    </row>
    <row r="152" ht="21.75" customHeight="1">
      <c r="I152" s="8"/>
    </row>
    <row r="154" ht="12">
      <c r="A154" s="47"/>
    </row>
    <row r="155" ht="12">
      <c r="A155" s="47"/>
    </row>
    <row r="156" ht="12">
      <c r="A156" s="47"/>
    </row>
    <row r="157" ht="12">
      <c r="A157" s="47"/>
    </row>
    <row r="158" ht="12">
      <c r="A158" s="47"/>
    </row>
    <row r="159" ht="12">
      <c r="A159" s="47"/>
    </row>
    <row r="160" ht="12">
      <c r="A160" s="47"/>
    </row>
    <row r="161" ht="12">
      <c r="A161" s="47"/>
    </row>
    <row r="162" ht="12">
      <c r="A162" s="47"/>
    </row>
    <row r="163" ht="12">
      <c r="A163" s="47"/>
    </row>
    <row r="164" ht="12">
      <c r="A164" s="47"/>
    </row>
    <row r="165" ht="12">
      <c r="A165" s="47"/>
    </row>
    <row r="166" ht="12">
      <c r="A166" s="47"/>
    </row>
    <row r="167" ht="12">
      <c r="A167" s="47"/>
    </row>
    <row r="168" ht="12">
      <c r="A168" s="47"/>
    </row>
    <row r="169" ht="12">
      <c r="A169" s="47"/>
    </row>
    <row r="170" ht="12">
      <c r="A170" s="47"/>
    </row>
    <row r="171" ht="12">
      <c r="A171" s="47"/>
    </row>
    <row r="172" ht="12">
      <c r="A172" s="47"/>
    </row>
    <row r="173" ht="12">
      <c r="A173" s="47"/>
    </row>
    <row r="174" ht="12">
      <c r="A174" s="47"/>
    </row>
  </sheetData>
  <sheetProtection formatCells="0" formatColumns="0" formatRows="0" insertColumns="0" insertRows="0" insertHyperlinks="0" deleteColumns="0" deleteRows="0" sort="0" autoFilter="0" pivotTables="0"/>
  <protectedRanges>
    <protectedRange sqref="F44:F147" name="Диапазон3"/>
    <protectedRange sqref="F18:F42" name="Диапазон2"/>
    <protectedRange sqref="B2:G13" name="Диапазон1"/>
  </protectedRanges>
  <mergeCells count="29">
    <mergeCell ref="B13:G13"/>
    <mergeCell ref="I3:I5"/>
    <mergeCell ref="B7:G7"/>
    <mergeCell ref="B8:G8"/>
    <mergeCell ref="B9:G9"/>
    <mergeCell ref="B10:G10"/>
    <mergeCell ref="B11:G11"/>
    <mergeCell ref="B12:G12"/>
    <mergeCell ref="A1:G1"/>
    <mergeCell ref="B2:G2"/>
    <mergeCell ref="B3:G3"/>
    <mergeCell ref="B4:G4"/>
    <mergeCell ref="B5:G5"/>
    <mergeCell ref="B6:G6"/>
    <mergeCell ref="A14:I14"/>
    <mergeCell ref="I16:I17"/>
    <mergeCell ref="F16:F17"/>
    <mergeCell ref="D16:D17"/>
    <mergeCell ref="C16:C17"/>
    <mergeCell ref="G16:G17"/>
    <mergeCell ref="A15:J15"/>
    <mergeCell ref="A43:J43"/>
    <mergeCell ref="B151:F151"/>
    <mergeCell ref="A16:A17"/>
    <mergeCell ref="B16:B17"/>
    <mergeCell ref="A149:F149"/>
    <mergeCell ref="E16:E17"/>
    <mergeCell ref="J16:J17"/>
    <mergeCell ref="H16:H17"/>
  </mergeCells>
  <printOptions/>
  <pageMargins left="0.25" right="0.2847222222222222" top="1.5833333333333333" bottom="0.75" header="0.3" footer="0.3"/>
  <pageSetup orientation="landscape" paperSize="9" r:id="rId2"/>
  <headerFooter scaleWithDoc="0"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ООО "ТахоГрупп"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ООО "ТахоГрупп"</dc:title>
  <dc:subject>Прайс-лист ООО "ТахоГрупп"</dc:subject>
  <dc:creator>Алексей;ООО "ТахоГрупп"</dc:creator>
  <cp:keywords>RosTahoMaster</cp:keywords>
  <dc:description>Прайс-лист ООО "ТахоГрупп"</dc:description>
  <cp:lastModifiedBy>Aleksey</cp:lastModifiedBy>
  <cp:lastPrinted>2015-05-06T10:33:56Z</cp:lastPrinted>
  <dcterms:created xsi:type="dcterms:W3CDTF">2014-10-22T08:39:44Z</dcterms:created>
  <dcterms:modified xsi:type="dcterms:W3CDTF">2020-10-22T07:17:25Z</dcterms:modified>
  <cp:category/>
  <cp:version/>
  <cp:contentType/>
  <cp:contentStatus/>
  <cp:revision>1</cp:revision>
</cp:coreProperties>
</file>