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Максим\Downloads\"/>
    </mc:Choice>
  </mc:AlternateContent>
  <bookViews>
    <workbookView xWindow="0" yWindow="0" windowWidth="20490" windowHeight="7755" tabRatio="892"/>
  </bookViews>
  <sheets>
    <sheet name="КУЗОВ" sheetId="16" r:id="rId1"/>
  </sheets>
  <calcPr calcId="152511"/>
</workbook>
</file>

<file path=xl/calcChain.xml><?xml version="1.0" encoding="utf-8"?>
<calcChain xmlns="http://schemas.openxmlformats.org/spreadsheetml/2006/main">
  <c r="F52" i="16" l="1"/>
  <c r="F140" i="16" l="1"/>
  <c r="H140" i="16" s="1"/>
  <c r="F139" i="16"/>
  <c r="H139" i="16" s="1"/>
  <c r="F138" i="16"/>
  <c r="H138" i="16" s="1"/>
  <c r="F137" i="16"/>
  <c r="H137" i="16" s="1"/>
  <c r="F136" i="16"/>
  <c r="H136" i="16" s="1"/>
  <c r="F135" i="16"/>
  <c r="H135" i="16" s="1"/>
  <c r="F134" i="16"/>
  <c r="H134" i="16" s="1"/>
  <c r="F133" i="16"/>
  <c r="H133" i="16" s="1"/>
  <c r="F132" i="16"/>
  <c r="H132" i="16" s="1"/>
  <c r="F131" i="16"/>
  <c r="H131" i="16" s="1"/>
  <c r="F130" i="16"/>
  <c r="H130" i="16" s="1"/>
  <c r="F129" i="16"/>
  <c r="H129" i="16" s="1"/>
  <c r="F30" i="16"/>
  <c r="H30" i="16" s="1"/>
  <c r="F27" i="16"/>
  <c r="H27" i="16" s="1"/>
  <c r="F22" i="16"/>
  <c r="H22" i="16" s="1"/>
  <c r="F46" i="16"/>
  <c r="H46" i="16" s="1"/>
  <c r="F62" i="16"/>
  <c r="F49" i="16"/>
  <c r="F48" i="16"/>
  <c r="F42" i="16"/>
  <c r="F41" i="16"/>
  <c r="F39" i="16"/>
  <c r="F36" i="16"/>
  <c r="F34" i="16"/>
  <c r="F32" i="16"/>
  <c r="F28" i="16"/>
  <c r="F26" i="16"/>
  <c r="F25" i="16"/>
  <c r="F24" i="16"/>
  <c r="F21" i="16"/>
  <c r="F20" i="16"/>
  <c r="F18" i="16"/>
  <c r="F17" i="16"/>
  <c r="F15" i="16"/>
  <c r="F14" i="16"/>
  <c r="F12" i="16"/>
  <c r="F11" i="16"/>
  <c r="F67" i="16"/>
  <c r="F90" i="16"/>
  <c r="F85" i="16"/>
  <c r="F84" i="16"/>
  <c r="F77" i="16"/>
  <c r="F76" i="16"/>
  <c r="F73" i="16"/>
  <c r="F72" i="16"/>
  <c r="F71" i="16"/>
  <c r="F70" i="16"/>
  <c r="F68" i="16"/>
  <c r="F66" i="16"/>
  <c r="F65" i="16"/>
  <c r="F64" i="16"/>
  <c r="F63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87" i="16"/>
  <c r="H187" i="16" s="1"/>
  <c r="F186" i="16"/>
  <c r="H186" i="16" s="1"/>
  <c r="F185" i="16"/>
  <c r="H185" i="16" s="1"/>
  <c r="F184" i="16"/>
  <c r="H184" i="16" s="1"/>
  <c r="F183" i="16"/>
  <c r="F182" i="16"/>
  <c r="H182" i="16" s="1"/>
  <c r="F181" i="16"/>
  <c r="H181" i="16" s="1"/>
  <c r="F180" i="16"/>
  <c r="H180" i="16" s="1"/>
  <c r="F206" i="16"/>
  <c r="H206" i="16" s="1"/>
  <c r="F205" i="16"/>
  <c r="H205" i="16" s="1"/>
  <c r="F204" i="16"/>
  <c r="H204" i="16" s="1"/>
  <c r="F203" i="16"/>
  <c r="H203" i="16" s="1"/>
  <c r="F202" i="16"/>
  <c r="H202" i="16" s="1"/>
  <c r="F201" i="16"/>
  <c r="H201" i="16" s="1"/>
  <c r="F200" i="16"/>
  <c r="H200" i="16" s="1"/>
  <c r="F192" i="16"/>
  <c r="H192" i="16" s="1"/>
  <c r="F191" i="16"/>
  <c r="H191" i="16" s="1"/>
  <c r="F190" i="16"/>
  <c r="H190" i="16" s="1"/>
  <c r="F189" i="16"/>
  <c r="H189" i="16" s="1"/>
  <c r="F141" i="16"/>
  <c r="F37" i="16"/>
  <c r="F35" i="16"/>
  <c r="F31" i="16"/>
  <c r="F29" i="16"/>
  <c r="F44" i="16"/>
  <c r="F43" i="16"/>
  <c r="H183" i="16"/>
  <c r="H207" i="16" l="1"/>
  <c r="H72" i="16"/>
  <c r="F89" i="16"/>
  <c r="H89" i="16" s="1"/>
  <c r="F88" i="16"/>
  <c r="H88" i="16" s="1"/>
  <c r="F87" i="16"/>
  <c r="H87" i="16" s="1"/>
  <c r="F86" i="16"/>
  <c r="H86" i="16" s="1"/>
  <c r="H85" i="16"/>
  <c r="H84" i="16"/>
  <c r="F83" i="16"/>
  <c r="H83" i="16" s="1"/>
  <c r="F82" i="16"/>
  <c r="H82" i="16" s="1"/>
  <c r="F81" i="16"/>
  <c r="H81" i="16" s="1"/>
  <c r="F80" i="16"/>
  <c r="H80" i="16" s="1"/>
  <c r="F79" i="16"/>
  <c r="H79" i="16" s="1"/>
  <c r="H90" i="16"/>
  <c r="H32" i="16"/>
  <c r="H31" i="16"/>
  <c r="F128" i="16"/>
  <c r="H128" i="16" s="1"/>
  <c r="F127" i="16"/>
  <c r="H127" i="16" s="1"/>
  <c r="F126" i="16"/>
  <c r="H126" i="16" s="1"/>
  <c r="H15" i="16"/>
  <c r="H14" i="16"/>
  <c r="H12" i="16"/>
  <c r="H11" i="16"/>
  <c r="F78" i="16"/>
  <c r="H78" i="16" s="1"/>
  <c r="H71" i="16"/>
  <c r="H21" i="16" l="1"/>
  <c r="H193" i="16" l="1"/>
  <c r="H119" i="16"/>
  <c r="H141" i="16"/>
  <c r="H115" i="16"/>
  <c r="H124" i="16"/>
  <c r="H114" i="16"/>
  <c r="H123" i="16"/>
  <c r="H44" i="16"/>
  <c r="H43" i="16"/>
  <c r="H42" i="16"/>
  <c r="H41" i="16"/>
  <c r="H48" i="16"/>
  <c r="H49" i="16"/>
  <c r="F74" i="16"/>
  <c r="F94" i="16"/>
  <c r="H94" i="16" s="1"/>
  <c r="H63" i="16"/>
  <c r="F102" i="16" l="1"/>
  <c r="H102" i="16" s="1"/>
  <c r="F101" i="16"/>
  <c r="H101" i="16" s="1"/>
  <c r="F100" i="16"/>
  <c r="H100" i="16" s="1"/>
  <c r="H36" i="16" l="1"/>
  <c r="F92" i="16"/>
  <c r="H39" i="16" l="1"/>
  <c r="H52" i="16"/>
  <c r="H53" i="16" s="1"/>
  <c r="H37" i="16"/>
  <c r="H35" i="16"/>
  <c r="H150" i="16"/>
  <c r="F96" i="16"/>
  <c r="H96" i="16" s="1"/>
  <c r="F95" i="16"/>
  <c r="H95" i="16" s="1"/>
  <c r="F93" i="16"/>
  <c r="H93" i="16" s="1"/>
  <c r="H92" i="16"/>
  <c r="H117" i="16"/>
  <c r="F98" i="16"/>
  <c r="H98" i="16" s="1"/>
  <c r="H122" i="16"/>
  <c r="H121" i="16"/>
  <c r="H120" i="16"/>
  <c r="H118" i="16"/>
  <c r="H116" i="16"/>
  <c r="H113" i="16"/>
  <c r="H112" i="16"/>
  <c r="H77" i="16"/>
  <c r="H76" i="16"/>
  <c r="F75" i="16"/>
  <c r="H75" i="16" s="1"/>
  <c r="H74" i="16"/>
  <c r="H73" i="16"/>
  <c r="H70" i="16"/>
  <c r="H68" i="16"/>
  <c r="H67" i="16"/>
  <c r="H66" i="16"/>
  <c r="H65" i="16"/>
  <c r="H64" i="16"/>
  <c r="H62" i="16"/>
  <c r="H29" i="16"/>
  <c r="H28" i="16"/>
  <c r="H17" i="16"/>
  <c r="H26" i="16"/>
  <c r="H25" i="16"/>
  <c r="H24" i="16"/>
  <c r="H20" i="16"/>
  <c r="H18" i="16"/>
  <c r="H155" i="16"/>
  <c r="H156" i="16"/>
  <c r="H169" i="16"/>
  <c r="H161" i="16"/>
  <c r="H170" i="16"/>
  <c r="H159" i="16"/>
  <c r="H162" i="16"/>
  <c r="H163" i="16"/>
  <c r="H164" i="16"/>
  <c r="H154" i="16"/>
  <c r="H157" i="16"/>
  <c r="H167" i="16"/>
  <c r="H168" i="16"/>
  <c r="H160" i="16"/>
  <c r="H152" i="16"/>
  <c r="H166" i="16"/>
  <c r="H158" i="16"/>
  <c r="H171" i="16"/>
  <c r="H165" i="16"/>
  <c r="H153" i="16"/>
  <c r="H151" i="16"/>
  <c r="H172" i="16"/>
  <c r="H103" i="16" l="1"/>
  <c r="H173" i="16"/>
  <c r="H142" i="16"/>
  <c r="H34" i="16"/>
  <c r="H50" i="16" s="1"/>
</calcChain>
</file>

<file path=xl/sharedStrings.xml><?xml version="1.0" encoding="utf-8"?>
<sst xmlns="http://schemas.openxmlformats.org/spreadsheetml/2006/main" count="264" uniqueCount="195">
  <si>
    <t>Номенклатура</t>
  </si>
  <si>
    <t>Количество в упаковке</t>
  </si>
  <si>
    <t>Скидка клиента, %</t>
  </si>
  <si>
    <t>Подставив значение скидки в ячейку, Вы получите цены с учетом Вашей скидки</t>
  </si>
  <si>
    <t>Ваш заказ</t>
  </si>
  <si>
    <t>Рекомендуемый заказ</t>
  </si>
  <si>
    <t>Оптовая цена с учетом скидки клиента, EUR.</t>
  </si>
  <si>
    <t>Розничная Цена РУБ.</t>
  </si>
  <si>
    <t>Стандартная скидка д/магазинов</t>
  </si>
  <si>
    <t>Розничная Цена EUR.</t>
  </si>
  <si>
    <t>Сумма заказа eur.</t>
  </si>
  <si>
    <t>Многофункциональная шпатлевка</t>
  </si>
  <si>
    <t>Шпатлевка  КУЗОВ SP 224 900 гр   наполнительная</t>
  </si>
  <si>
    <t>Шпатлевка  КУЗОВ SP 224 1800 гр  наполнительная</t>
  </si>
  <si>
    <t>Шпатлевка  КУЗОВ GL-264 900гр усиленная стекловолокном</t>
  </si>
  <si>
    <t>Шпатлевка  КУЗОВ GL-264 1800гр усиленная стекловолокном</t>
  </si>
  <si>
    <t xml:space="preserve">Грунты </t>
  </si>
  <si>
    <t>Лаки</t>
  </si>
  <si>
    <t>Лак КУЗОВ MS 401  400+200 гр</t>
  </si>
  <si>
    <t>Растворители,  обезжириватели</t>
  </si>
  <si>
    <t xml:space="preserve">Растворитель КУЗОВ для базы металликов  (1л) </t>
  </si>
  <si>
    <t xml:space="preserve">Растворитель КУЗОВ для базы металликов  (5л) </t>
  </si>
  <si>
    <t>Растворитель для переходов КУЗОВ  (1л)</t>
  </si>
  <si>
    <t xml:space="preserve">Обезжириватель  КУЗОВ  (1л) </t>
  </si>
  <si>
    <t>Обезжириватель  КУЗОВ (5л)</t>
  </si>
  <si>
    <t>Водно-спиртовой очиститель КУЗОВ с антистатиком (1л)</t>
  </si>
  <si>
    <t>Полировальные диски КУЗОВ</t>
  </si>
  <si>
    <t>Полировальный диск №1 - 150 мм, для абразивной пасты (Белый)</t>
  </si>
  <si>
    <t>Полировальный диск №1 - 180 мм, для абразивной пасты (Белый)</t>
  </si>
  <si>
    <t>Полировальный диск №2 - 150 мм, универсальный (Синий)</t>
  </si>
  <si>
    <t>Полировальный диск №2 - 180 мм, универсальный (Синий)</t>
  </si>
  <si>
    <t>Полировальный диск №3 - 150 мм, для неабразивной пасты (Чёрный)</t>
  </si>
  <si>
    <t>Полировальный диск №3 - 180 мм, для неабразивной пасты (Чёрный)</t>
  </si>
  <si>
    <t>Рельефный  диск №3  150 мм для неабразивной  пасты          (Чёрный)</t>
  </si>
  <si>
    <t>Основной ассортимент бренда КУЗОВ</t>
  </si>
  <si>
    <t>Лак КУЗОВ MS 401  1000+500 гр</t>
  </si>
  <si>
    <t>Лак КУЗОВ MS 401  5000+2500 гр</t>
  </si>
  <si>
    <t>Лак КУЗОВ HS 406  1000 + 500 гр</t>
  </si>
  <si>
    <t>Лак КУЗОВ HS 406  5000 + 2500 гр</t>
  </si>
  <si>
    <t>руб.</t>
  </si>
  <si>
    <t>Растворитель 646</t>
  </si>
  <si>
    <t xml:space="preserve">Растворитель КУЗОВ 646 (Эконом) 1л  (пэт)   </t>
  </si>
  <si>
    <r>
      <t xml:space="preserve">Растворитель КУЗОВ 646 (Эконом) 5л  (пэт)  </t>
    </r>
    <r>
      <rPr>
        <sz val="11"/>
        <color indexed="10"/>
        <rFont val="Arial"/>
        <family val="2"/>
        <charset val="204"/>
      </rPr>
      <t xml:space="preserve"> </t>
    </r>
  </si>
  <si>
    <r>
      <t xml:space="preserve">Растворитель КУЗОВ 647 (Эконом) 1л  (пэт)  </t>
    </r>
    <r>
      <rPr>
        <sz val="11"/>
        <color indexed="10"/>
        <rFont val="Arial"/>
        <family val="2"/>
        <charset val="204"/>
      </rPr>
      <t xml:space="preserve"> </t>
    </r>
  </si>
  <si>
    <r>
      <t xml:space="preserve">Растворитель КУЗОВ 650 (Эконом) 1л  (пэт)  </t>
    </r>
    <r>
      <rPr>
        <sz val="11"/>
        <color indexed="10"/>
        <rFont val="Arial"/>
        <family val="2"/>
        <charset val="204"/>
      </rPr>
      <t xml:space="preserve"> </t>
    </r>
  </si>
  <si>
    <t>Растворитель КУЗОВ 646 1л</t>
  </si>
  <si>
    <t>Растворитель КУЗОВ 646 5л</t>
  </si>
  <si>
    <t>Растворитель КУЗОВ 646 10л</t>
  </si>
  <si>
    <t>Растворитель КУЗОВ Р-12 (1л)</t>
  </si>
  <si>
    <t>Перчатки х/б 10кл 5-ти нитка логотип КУЗОВ белые</t>
  </si>
  <si>
    <t xml:space="preserve">Перчатки х/б </t>
  </si>
  <si>
    <t>Сухое проявочное покрытие КУЗОВ</t>
  </si>
  <si>
    <r>
      <t xml:space="preserve">Растворитель КУЗОВ 650 (Эконом) 5л  (пэт)  </t>
    </r>
    <r>
      <rPr>
        <sz val="11"/>
        <color indexed="10"/>
        <rFont val="Arial"/>
        <family val="2"/>
        <charset val="204"/>
      </rPr>
      <t xml:space="preserve"> </t>
    </r>
  </si>
  <si>
    <t>Перчатки х/б 10кл с ПВХ 5-ти нитка логотип КУЗОВ чёрные</t>
  </si>
  <si>
    <t>Перчатки х/б 10 кл c ПВХ 5-ти нитка точка</t>
  </si>
  <si>
    <t>Оптовая цена с учетом скидки клиента, Руб.</t>
  </si>
  <si>
    <t>Сумма заказа Руб.</t>
  </si>
  <si>
    <t>Спецодежда</t>
  </si>
  <si>
    <t xml:space="preserve">Футболка "ПОЛО" с логотипом КУЗОВ Эксперт, размер М, синий </t>
  </si>
  <si>
    <t xml:space="preserve">Футболка "ПОЛО" с логотипом КУЗОВ Эксперт, размер L, синий </t>
  </si>
  <si>
    <t xml:space="preserve">Футболка "ПОЛО" с логотипом КУЗОВ Эксперт, размер XL, синий </t>
  </si>
  <si>
    <t>Футболка "ПОЛО" с логотипом КУЗОВ Эксперт, размер XXL, синий</t>
  </si>
  <si>
    <t>Комбинезон малярный с логотипом КУЗОВ Эксперт, улучшенный, размер 48-50, рост 170-176</t>
  </si>
  <si>
    <t>Комбинезон малярный с логотипом КУЗОВ Эксперт, улучшенный, размер 52-54, рост 170-176</t>
  </si>
  <si>
    <t>Комбинезон малярный с логотипом КУЗОВ Эксперт, улучшенный, размер 56-58, рост 170-176</t>
  </si>
  <si>
    <t>Комбинезон малярный с логотипом КУЗОВ Эксперт, цвет белый, размер 48-50, рост 170-176</t>
  </si>
  <si>
    <t>Комбинезон малярный с логотипом КУЗОВ Эксперт, цвет белый, размер 52-54, рост 170-176</t>
  </si>
  <si>
    <t>Комбинезон малярный с логотипом КУЗОВ Эксперт, цвет белый, размер 56-58, рост 170-176</t>
  </si>
  <si>
    <t>Комбинезон малярный с логотипом КУЗОВ Эксперт, цвет василек, размер 48-50, рост 170-176</t>
  </si>
  <si>
    <t>Комбинезон малярный с логотипом КУЗОВ Эксперт, цвет василек, размер 52-54, рост 170-176</t>
  </si>
  <si>
    <t>Комбинезон малярный с логотипом КУЗОВ Эксперт, цвет василек, размер 56-58, рост 170-176</t>
  </si>
  <si>
    <t>04040 Халат с логотипом КУЗОВ Эксперт, мужской, размер 44-46, рост 170-176</t>
  </si>
  <si>
    <t>04040 Халат с логотипом КУЗОВ Эксперт, мужской, размер 44-46, рост 182-188</t>
  </si>
  <si>
    <t>04040 Халат с логотипом КУЗОВ Эксперт, мужской, размер 48-50, рост 170-176</t>
  </si>
  <si>
    <t>04040 Халат с логотипом КУЗОВ Эксперт, мужской, размер 48-50, рост 182-188</t>
  </si>
  <si>
    <t>04040 Халат с логотипом КУЗОВ Эксперт, мужской, размер 52-54, рост 170-176</t>
  </si>
  <si>
    <t>04040 Халат с логотипом КУЗОВ Эксперт, мужской, размер 52-54, рост 182-188</t>
  </si>
  <si>
    <t>04050 Халат с логотипом КУЗОВ Эксперт, женский, размер 44-46, рост 158-164</t>
  </si>
  <si>
    <t>04050 Халат с логотипом КУЗОВ Эксперт, женский, размер 44-46, рост 170-176</t>
  </si>
  <si>
    <t>04050 Халат с логотипом КУЗОВ Эксперт, женский, размер 48-50, рост 158-164</t>
  </si>
  <si>
    <t>04050 Халат с логотипом КУЗОВ Эксперт, женский, размер 48-50, рост 170-176</t>
  </si>
  <si>
    <t>EUR.</t>
  </si>
  <si>
    <t>Грунт-наполнитель АК акриловый серый 400 мл</t>
  </si>
  <si>
    <t>Эмаль универсальная черная матовая 400 мл</t>
  </si>
  <si>
    <t>Антигравий (серый) 400 мл</t>
  </si>
  <si>
    <t>Антигравий (черный) 400 мл</t>
  </si>
  <si>
    <t>Баллончики спрей</t>
  </si>
  <si>
    <t>Прочее</t>
  </si>
  <si>
    <t>Обезжиривающая салфетка MULTICLEAN, перфорир.рулон, 32х28 см, синяя</t>
  </si>
  <si>
    <t>Обезжиривающая салфетка MULTICLEAN, 40х38 см., синяя (уп.=30 шт.)</t>
  </si>
  <si>
    <t>Многоразовая полировальная салфетка MICROSHINE из микрофибры, 40х40 см, желтая уп.=5</t>
  </si>
  <si>
    <t>Фильтр-воронка для краски, 190 µ 250 шт.</t>
  </si>
  <si>
    <t xml:space="preserve">Распылитель жидкостей с ручным нагнетателем 1л. </t>
  </si>
  <si>
    <t>Металлические тест-панели 10,5 х 15 см, светло-серые 50 шт.</t>
  </si>
  <si>
    <t>Карточки для тест-напылов "Кузов" (уп. 200 шт.)</t>
  </si>
  <si>
    <t>1уп</t>
  </si>
  <si>
    <t>1рул</t>
  </si>
  <si>
    <t>1шт</t>
  </si>
  <si>
    <t>Салфетки</t>
  </si>
  <si>
    <t>Тесты для напыления</t>
  </si>
  <si>
    <t>Фильтр-воронки</t>
  </si>
  <si>
    <t>Распылитель для обезжиривателя</t>
  </si>
  <si>
    <t>Руб.</t>
  </si>
  <si>
    <t>Оптовая цена с учетом скидки клиента, eur</t>
  </si>
  <si>
    <t>eur.</t>
  </si>
  <si>
    <t>Розничная Цена (eur)</t>
  </si>
  <si>
    <t>Розничная Цена Руб.</t>
  </si>
  <si>
    <t xml:space="preserve">
                        Фирменная продукция КУЗОВ</t>
  </si>
  <si>
    <t>Салфетка протирочная ECONOMIC 2-слойная 600 отрывов уп=2шт.</t>
  </si>
  <si>
    <t>Мерные ёмкости</t>
  </si>
  <si>
    <t xml:space="preserve">Растворитель КУЗОВ для базы металликов "Летний"  медленный (1л) </t>
  </si>
  <si>
    <t>Эмаль универсальная белая  матовая 400 мл</t>
  </si>
  <si>
    <t>Малярные ленты</t>
  </si>
  <si>
    <t>48 шт</t>
  </si>
  <si>
    <t>36 шт</t>
  </si>
  <si>
    <t>24 шт</t>
  </si>
  <si>
    <t>18 шт</t>
  </si>
  <si>
    <t>Растворитель КУЗОВ 646 20 л (пэт)</t>
  </si>
  <si>
    <r>
      <t xml:space="preserve">Растворитель КУЗОВ 646 (Эконом) 20 л  (пэт)  </t>
    </r>
    <r>
      <rPr>
        <sz val="11"/>
        <color indexed="10"/>
        <rFont val="Arial"/>
        <family val="2"/>
        <charset val="204"/>
      </rPr>
      <t xml:space="preserve"> </t>
    </r>
  </si>
  <si>
    <t>Растворитель КУЗОВ 646  (Эконом) 216 л бочка</t>
  </si>
  <si>
    <t>Растворитель КУЗОВ 646 216 л  бочка</t>
  </si>
  <si>
    <r>
      <t xml:space="preserve">Растворитель КУЗОВ  (Универсальный) 0,9 л  (пэт)  </t>
    </r>
    <r>
      <rPr>
        <sz val="11"/>
        <color indexed="10"/>
        <rFont val="Arial"/>
        <family val="2"/>
        <charset val="204"/>
      </rPr>
      <t xml:space="preserve"> </t>
    </r>
  </si>
  <si>
    <t>Грунт КУЗОВ HS 352 (800+160 мл) в комп. с отвердителем</t>
  </si>
  <si>
    <t>Грунт КУЗОВ HS 392 (800+160 мл) в комп. с отвердителем</t>
  </si>
  <si>
    <t>Полировальный диск №1 - 150 мм, для абразивной пасты (Оранжевай)</t>
  </si>
  <si>
    <t>Полировальный диск №1 - 180 мм, для абразивной пасты (Оранжевай)</t>
  </si>
  <si>
    <t xml:space="preserve"> Шпатлевка по пластику</t>
  </si>
  <si>
    <t xml:space="preserve">Шпатлевка  КУЗОВ PL-220  250гр </t>
  </si>
  <si>
    <t xml:space="preserve">Шпатлевка  КУЗОВ PL-220  400гр </t>
  </si>
  <si>
    <t>Шпатлевка со стековолокном</t>
  </si>
  <si>
    <t>08СМТ019 Маскирующая лента 19 мм х40 м (до 110⁰С) коричневая</t>
  </si>
  <si>
    <t>08СМТ025 Маскирующая лента 25 мм х40 м (до 110⁰С) коричневая</t>
  </si>
  <si>
    <t>08СМТ038 Маскирующая лента 38 мм х40 м (до 110⁰С) коричневая</t>
  </si>
  <si>
    <t>08СМТ048 Маскирующая лента 48 мм х40 м (до 110⁰С) коричневая</t>
  </si>
  <si>
    <r>
      <t xml:space="preserve">Растворитель 646  </t>
    </r>
    <r>
      <rPr>
        <b/>
        <sz val="11"/>
        <color theme="0"/>
        <rFont val="Arial"/>
        <family val="2"/>
        <charset val="204"/>
      </rPr>
      <t xml:space="preserve"> </t>
    </r>
    <r>
      <rPr>
        <b/>
        <sz val="11"/>
        <color rgb="FFFF0000"/>
        <rFont val="Arial"/>
        <family val="2"/>
        <charset val="204"/>
      </rPr>
      <t>NEW</t>
    </r>
  </si>
  <si>
    <t xml:space="preserve">Растворитель КУЗОВ 646 (стандарт)1л. </t>
  </si>
  <si>
    <t xml:space="preserve">Растворитель КУЗОВ 646 (стандарт)5л. </t>
  </si>
  <si>
    <t xml:space="preserve">Растворитель КУЗОВ 646 (стандарт)10л. </t>
  </si>
  <si>
    <t>Антигравий  серый  "КУЗОВ" KS 1000 мл.</t>
  </si>
  <si>
    <t>Антигравий  черный  "КУЗОВ" KS 1000 мл.</t>
  </si>
  <si>
    <t>09125H10БО   Мягкая прокладка БО                 Н-10мм  125 мм</t>
  </si>
  <si>
    <t>09125H15БО   Мягкая прокладка БО                 Н-15мм  125 мм</t>
  </si>
  <si>
    <t>09125Н05СО   Мягкая прокладка СО  8+1        Н-  5мм  125 мм</t>
  </si>
  <si>
    <t>09150Н05БО   Мягкая прокладка БО                 Н- 5мм   150 мм</t>
  </si>
  <si>
    <t>09150Н10БО   Мягкая прокладка БО                 Н-10мм  150 мм</t>
  </si>
  <si>
    <t>09150Н15БО   Мягкая прокладка БО                 Н-15мм  150 мм</t>
  </si>
  <si>
    <t>09150Н05СО   Мягкая прокладка СО  8+6+1    Н- 5мм  150 мм</t>
  </si>
  <si>
    <t>09125H05БО   Мягкая прокладка БО                  H- 5мм  125 мм</t>
  </si>
  <si>
    <t>09125Н10СО   Мягкая прокладка СО  8+1       Н-10мм  125 мм</t>
  </si>
  <si>
    <t>09125Н15СО   Мягкая прокладка СО  8+1       Н-15мм  125 мм</t>
  </si>
  <si>
    <t>09150Н10СО   Мягкая прокладка СО  8+6+1   Н-10мм  150 мм</t>
  </si>
  <si>
    <t>09150Н15СО   Мягкая прокладка СО  8+6+1   Н-15мм  150 мм</t>
  </si>
  <si>
    <t>ИТОГО:</t>
  </si>
  <si>
    <t>А-14 Адаптер (пистолет на выбор)</t>
  </si>
  <si>
    <t>3-230-0125 Фильтр 125мкм, 40шт. Для крышки SCR (на выбор)</t>
  </si>
  <si>
    <t>3-230-0200 Фильтр 200мкм, 40шт. Для крышки SCR (на выбор)</t>
  </si>
  <si>
    <r>
      <t xml:space="preserve">Система  SCR  </t>
    </r>
    <r>
      <rPr>
        <b/>
        <sz val="11"/>
        <color rgb="FFFF0000"/>
        <rFont val="Arial"/>
        <family val="2"/>
        <charset val="204"/>
      </rPr>
      <t>NEW</t>
    </r>
  </si>
  <si>
    <t>Оптовая цена с учетом скидки клиента, руб за 1 шт</t>
  </si>
  <si>
    <t>08НЕ0565 Банка-контейнер КУЗОВ 565 ml,ПП, с крышкой, контр. пломбой, без делений (упак.290 шт)</t>
  </si>
  <si>
    <t>08НЕ0280 Банка-контейнер КУЗОВ 280 ml, ПП, с крышкой, контр. пломбой, без делений (упак. 432 шт)</t>
  </si>
  <si>
    <t xml:space="preserve">08НЕ0770 Ведро-контейнер КУЗОВ 770 ml, ПП, с крышкой, контр. пломбой, без делений  (упак. 300 шт) </t>
  </si>
  <si>
    <t xml:space="preserve">08НЕ0550 Банка-контейнер КУЗОВ 550 ml, ПП, с крышкой, контр. пломбой, без делений (упак. 330 шт) (стакан колориста) </t>
  </si>
  <si>
    <t xml:space="preserve">08НЕ1000 Ведро-контейнер КУЗОВ 1,0 л, ПП, с крышкой, контр. пломбой, без делений  (упак. 500 шт) </t>
  </si>
  <si>
    <t>08НЕ2000 Ведро-контейнер КУЗОВ 2,0 л, ПП, с крышкой, контр. пломбой, без делений  (упак. 300 шт)</t>
  </si>
  <si>
    <r>
      <t xml:space="preserve"> Ёмкости  для выдачи розлива (без делений)  </t>
    </r>
    <r>
      <rPr>
        <b/>
        <sz val="11"/>
        <color rgb="FFFF0000"/>
        <rFont val="Arial"/>
        <family val="2"/>
        <charset val="204"/>
      </rPr>
      <t>NEW</t>
    </r>
  </si>
  <si>
    <t>Розничная Цена (руб) за шт.</t>
  </si>
  <si>
    <t>08НЕ0155 Банка-контейнер КУЗОВ 155 ml, ПП, с крышкой, контр. пломбой, без делений (упак. 1110 шт)</t>
  </si>
  <si>
    <t xml:space="preserve">Емкость КУЗОВ для смешивания красок 0,385 л. </t>
  </si>
  <si>
    <t xml:space="preserve">Емкость КУЗОВ для смешивания красок 1,400 л. </t>
  </si>
  <si>
    <t xml:space="preserve">Емкость КУЗОВ для смешивания красок 2,300 л. </t>
  </si>
  <si>
    <t xml:space="preserve">Емкость КУЗОВ для смешивания красок 0,750 л. </t>
  </si>
  <si>
    <t>Крышка КУЗОВ для емкости 0,385 л.</t>
  </si>
  <si>
    <t>Крышка КУЗОВ для емкости 0,750 л.</t>
  </si>
  <si>
    <t>Крышка КУЗОВ для емкости 1,400 л.</t>
  </si>
  <si>
    <t>Крышка КУЗОВ для емкости 2,300 л.</t>
  </si>
  <si>
    <t xml:space="preserve">Система SCR, крышка с патрубком 40шт + емкость КУЗОВ 0,750 л 40шт </t>
  </si>
  <si>
    <t>Маскирующая пленка</t>
  </si>
  <si>
    <t>800.4500 Кузов Маскирующая плёнка 4м*5м, 120 г, 7 микрон</t>
  </si>
  <si>
    <t>50 шт</t>
  </si>
  <si>
    <t>302.0802 Грунт КУЗОВ 302 Экспресс (800+200 мл) в комп. с отвердителем</t>
  </si>
  <si>
    <t>402.0802 Лак КУЗОВ 402 Экспресс  (800+200 мл.) в комп. с отвердителем</t>
  </si>
  <si>
    <t>410.1500 Лак КУЗОВ 410 Стандарт  (1000+500 мл.) в комп. с отвердителем</t>
  </si>
  <si>
    <t xml:space="preserve">Растворитель КУЗОВ 646 (стандарт)20л. </t>
  </si>
  <si>
    <t xml:space="preserve">Растворитель КУЗОВ 647 (стандарт)1л. </t>
  </si>
  <si>
    <t xml:space="preserve">Растворитель КУЗОВ 647 (стандарт)5л. </t>
  </si>
  <si>
    <t xml:space="preserve">Растворитель КУЗОВ 650 (стандарт)1л. </t>
  </si>
  <si>
    <t xml:space="preserve">Растворитель КУЗОВ 650 (стандарт)5л. </t>
  </si>
  <si>
    <t xml:space="preserve">Растворитель КУЗОВ Р-12 (стандарт)1л. </t>
  </si>
  <si>
    <t xml:space="preserve">Растворитель КУЗОВ Р-5 (стандарт)1л. </t>
  </si>
  <si>
    <t xml:space="preserve">Растворитель КУЗОВ Акриловый 1л. </t>
  </si>
  <si>
    <t xml:space="preserve">Растворитель КУЗОВ Универсальный 1л. </t>
  </si>
  <si>
    <t xml:space="preserve">Растворитель КУЗОВ Обезжириватель ВР 1л. </t>
  </si>
  <si>
    <t>Ацетон Кузов 1л</t>
  </si>
  <si>
    <t>Уайт-спирит Кузов 1л</t>
  </si>
  <si>
    <t>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</si>
</sst>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</numFmts>
  <fonts count="55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 Cyr"/>
      <charset val="204"/>
    </font>
    <font>
      <sz val="10"/>
      <name val="Arial CE"/>
      <charset val="204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6"/>
      <color theme="0"/>
      <name val="Arial"/>
      <family val="2"/>
    </font>
    <font>
      <b/>
      <sz val="11"/>
      <color rgb="FF00B0F0"/>
      <name val="Calibri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i/>
      <sz val="10"/>
      <color theme="1"/>
      <name val="Arial"/>
      <family val="2"/>
      <charset val="204"/>
    </font>
    <font>
      <b/>
      <sz val="12"/>
      <color rgb="FF00B0F0"/>
      <name val="Arial"/>
      <family val="2"/>
      <charset val="204"/>
    </font>
    <font>
      <b/>
      <sz val="24"/>
      <color theme="1" tint="0.499984740745262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B0F0"/>
      <name val="Arial"/>
      <family val="2"/>
    </font>
    <font>
      <sz val="11"/>
      <color theme="1"/>
      <name val="Arial"/>
      <family val="2"/>
      <charset val="204"/>
    </font>
    <font>
      <sz val="13"/>
      <color theme="1"/>
      <name val="Calibri"/>
      <family val="2"/>
      <scheme val="minor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26"/>
      <color theme="1" tint="0.499984740745262"/>
      <name val="Calibri"/>
      <family val="2"/>
      <charset val="204"/>
      <scheme val="minor"/>
    </font>
    <font>
      <i/>
      <sz val="12"/>
      <color theme="1"/>
      <name val="Arial"/>
      <family val="2"/>
      <charset val="204"/>
    </font>
    <font>
      <b/>
      <sz val="16"/>
      <color rgb="FF00B0F0"/>
      <name val="Arial"/>
      <family val="2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Calibri"/>
      <family val="2"/>
    </font>
    <font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7">
    <xf numFmtId="0" fontId="0" fillId="0" borderId="0"/>
    <xf numFmtId="164" fontId="8" fillId="0" borderId="0" applyFont="0" applyFill="0" applyBorder="0" applyAlignment="0" applyProtection="0"/>
    <xf numFmtId="0" fontId="3" fillId="0" borderId="0"/>
    <xf numFmtId="0" fontId="8" fillId="0" borderId="0"/>
    <xf numFmtId="0" fontId="3" fillId="0" borderId="0"/>
    <xf numFmtId="0" fontId="11" fillId="0" borderId="0"/>
    <xf numFmtId="0" fontId="19" fillId="0" borderId="0">
      <alignment horizontal="center" vertical="top"/>
    </xf>
    <xf numFmtId="0" fontId="20" fillId="0" borderId="0">
      <alignment horizontal="left" vertical="top"/>
    </xf>
    <xf numFmtId="0" fontId="20" fillId="0" borderId="0">
      <alignment horizontal="left" vertical="top"/>
    </xf>
    <xf numFmtId="0" fontId="20" fillId="0" borderId="0">
      <alignment horizontal="center" vertical="top"/>
    </xf>
    <xf numFmtId="0" fontId="20" fillId="0" borderId="0">
      <alignment horizontal="center" vertical="center"/>
    </xf>
    <xf numFmtId="0" fontId="20" fillId="0" borderId="0">
      <alignment horizontal="center" vertical="top"/>
    </xf>
    <xf numFmtId="0" fontId="20" fillId="0" borderId="0">
      <alignment horizontal="left" vertical="top"/>
    </xf>
    <xf numFmtId="0" fontId="20" fillId="0" borderId="0">
      <alignment horizontal="right" vertical="top"/>
    </xf>
    <xf numFmtId="0" fontId="20" fillId="0" borderId="0">
      <alignment horizontal="right" vertical="top"/>
    </xf>
    <xf numFmtId="0" fontId="20" fillId="0" borderId="0">
      <alignment horizontal="right" vertical="top"/>
    </xf>
    <xf numFmtId="0" fontId="20" fillId="0" borderId="0">
      <alignment horizontal="left" vertical="top"/>
    </xf>
    <xf numFmtId="0" fontId="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8" fillId="0" borderId="0" applyNumberFormat="0" applyFont="0" applyFill="0" applyBorder="0" applyAlignment="0" applyProtection="0">
      <alignment vertical="top"/>
    </xf>
    <xf numFmtId="0" fontId="1" fillId="0" borderId="0"/>
    <xf numFmtId="0" fontId="8" fillId="0" borderId="0" applyNumberFormat="0" applyFont="0" applyFill="0" applyBorder="0" applyAlignment="0" applyProtection="0">
      <alignment vertical="top"/>
    </xf>
    <xf numFmtId="0" fontId="1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0" fontId="18" fillId="0" borderId="0"/>
    <xf numFmtId="0" fontId="8" fillId="0" borderId="0" applyNumberFormat="0" applyFont="0" applyFill="0" applyBorder="0" applyAlignment="0" applyProtection="0">
      <alignment vertical="top"/>
    </xf>
    <xf numFmtId="0" fontId="8" fillId="0" borderId="0" applyNumberFormat="0" applyFont="0" applyFill="0" applyBorder="0" applyAlignment="0" applyProtection="0">
      <alignment vertical="top"/>
    </xf>
    <xf numFmtId="0" fontId="9" fillId="0" borderId="0">
      <alignment vertical="top"/>
    </xf>
    <xf numFmtId="0" fontId="8" fillId="0" borderId="0"/>
    <xf numFmtId="165" fontId="18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</cellStyleXfs>
  <cellXfs count="371">
    <xf numFmtId="0" fontId="0" fillId="0" borderId="0" xfId="0"/>
    <xf numFmtId="2" fontId="22" fillId="0" borderId="1" xfId="4" applyNumberFormat="1" applyFont="1" applyFill="1" applyBorder="1" applyAlignment="1">
      <alignment horizontal="center" vertical="center" wrapText="1"/>
    </xf>
    <xf numFmtId="2" fontId="22" fillId="0" borderId="2" xfId="4" applyNumberFormat="1" applyFont="1" applyFill="1" applyBorder="1" applyAlignment="1">
      <alignment horizontal="center" vertical="center" wrapText="1"/>
    </xf>
    <xf numFmtId="166" fontId="5" fillId="2" borderId="3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23" fillId="0" borderId="4" xfId="0" applyNumberFormat="1" applyFont="1" applyFill="1" applyBorder="1" applyAlignment="1">
      <alignment horizontal="center" vertical="center" wrapText="1"/>
    </xf>
    <xf numFmtId="9" fontId="24" fillId="3" borderId="5" xfId="0" applyNumberFormat="1" applyFont="1" applyFill="1" applyBorder="1" applyAlignment="1">
      <alignment horizontal="center" vertical="center" wrapText="1"/>
    </xf>
    <xf numFmtId="14" fontId="25" fillId="0" borderId="4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" fillId="3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2" fillId="0" borderId="7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66" fontId="2" fillId="3" borderId="6" xfId="0" applyNumberFormat="1" applyFont="1" applyFill="1" applyBorder="1" applyAlignment="1">
      <alignment horizontal="center" vertical="center" wrapText="1"/>
    </xf>
    <xf numFmtId="166" fontId="12" fillId="0" borderId="7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0" fontId="0" fillId="0" borderId="0" xfId="0"/>
    <xf numFmtId="166" fontId="12" fillId="0" borderId="8" xfId="0" applyNumberFormat="1" applyFont="1" applyBorder="1" applyAlignment="1">
      <alignment horizontal="center" vertical="center"/>
    </xf>
    <xf numFmtId="0" fontId="0" fillId="0" borderId="0" xfId="0"/>
    <xf numFmtId="166" fontId="12" fillId="0" borderId="3" xfId="0" applyNumberFormat="1" applyFont="1" applyBorder="1" applyAlignment="1">
      <alignment horizontal="center" vertical="center"/>
    </xf>
    <xf numFmtId="0" fontId="27" fillId="3" borderId="5" xfId="0" applyNumberFormat="1" applyFont="1" applyFill="1" applyBorder="1" applyAlignment="1">
      <alignment horizontal="center" vertical="top" wrapText="1"/>
    </xf>
    <xf numFmtId="2" fontId="28" fillId="2" borderId="9" xfId="0" applyNumberFormat="1" applyFont="1" applyFill="1" applyBorder="1" applyAlignment="1">
      <alignment horizontal="center" vertical="center" wrapText="1"/>
    </xf>
    <xf numFmtId="2" fontId="29" fillId="2" borderId="4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0" fillId="0" borderId="0" xfId="0" applyFont="1"/>
    <xf numFmtId="166" fontId="12" fillId="0" borderId="10" xfId="0" applyNumberFormat="1" applyFont="1" applyBorder="1" applyAlignment="1">
      <alignment horizontal="center" vertical="center"/>
    </xf>
    <xf numFmtId="166" fontId="6" fillId="2" borderId="3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right" vertical="center"/>
    </xf>
    <xf numFmtId="166" fontId="6" fillId="2" borderId="9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12" fillId="0" borderId="11" xfId="0" applyNumberFormat="1" applyFont="1" applyFill="1" applyBorder="1" applyAlignment="1">
      <alignment horizontal="center" vertical="center" wrapText="1"/>
    </xf>
    <xf numFmtId="166" fontId="12" fillId="0" borderId="12" xfId="0" applyNumberFormat="1" applyFont="1" applyBorder="1" applyAlignment="1">
      <alignment horizontal="center" vertical="center"/>
    </xf>
    <xf numFmtId="2" fontId="22" fillId="0" borderId="7" xfId="4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" fillId="3" borderId="14" xfId="0" applyNumberFormat="1" applyFont="1" applyFill="1" applyBorder="1" applyAlignment="1">
      <alignment horizontal="center" vertical="center" wrapText="1"/>
    </xf>
    <xf numFmtId="0" fontId="0" fillId="0" borderId="8" xfId="0" applyBorder="1"/>
    <xf numFmtId="0" fontId="31" fillId="3" borderId="6" xfId="0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left" vertical="top" wrapText="1"/>
    </xf>
    <xf numFmtId="0" fontId="12" fillId="0" borderId="10" xfId="0" applyNumberFormat="1" applyFont="1" applyFill="1" applyBorder="1" applyAlignment="1">
      <alignment horizontal="left" vertical="top" wrapText="1"/>
    </xf>
    <xf numFmtId="0" fontId="12" fillId="0" borderId="2" xfId="0" applyNumberFormat="1" applyFont="1" applyFill="1" applyBorder="1" applyAlignment="1">
      <alignment horizontal="left" vertical="top" wrapText="1"/>
    </xf>
    <xf numFmtId="0" fontId="12" fillId="0" borderId="1" xfId="0" applyNumberFormat="1" applyFont="1" applyFill="1" applyBorder="1" applyAlignment="1">
      <alignment horizontal="left" vertical="top" wrapText="1"/>
    </xf>
    <xf numFmtId="0" fontId="2" fillId="3" borderId="1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10" xfId="0" applyFont="1" applyBorder="1"/>
    <xf numFmtId="0" fontId="13" fillId="0" borderId="10" xfId="0" applyNumberFormat="1" applyFont="1" applyFill="1" applyBorder="1" applyAlignment="1">
      <alignment horizontal="center" vertical="center" wrapText="1"/>
    </xf>
    <xf numFmtId="2" fontId="22" fillId="0" borderId="10" xfId="4" applyNumberFormat="1" applyFont="1" applyFill="1" applyBorder="1" applyAlignment="1">
      <alignment horizontal="center" vertical="center" wrapText="1"/>
    </xf>
    <xf numFmtId="0" fontId="12" fillId="3" borderId="5" xfId="0" applyNumberFormat="1" applyFont="1" applyFill="1" applyBorder="1" applyAlignment="1">
      <alignment horizontal="center" vertical="center" wrapText="1"/>
    </xf>
    <xf numFmtId="166" fontId="12" fillId="3" borderId="5" xfId="0" applyNumberFormat="1" applyFont="1" applyFill="1" applyBorder="1" applyAlignment="1">
      <alignment horizontal="center" vertical="center"/>
    </xf>
    <xf numFmtId="2" fontId="22" fillId="3" borderId="5" xfId="4" applyNumberFormat="1" applyFont="1" applyFill="1" applyBorder="1" applyAlignment="1">
      <alignment horizontal="center" vertical="center" wrapText="1"/>
    </xf>
    <xf numFmtId="0" fontId="32" fillId="0" borderId="3" xfId="0" applyFont="1" applyBorder="1" applyAlignment="1">
      <alignment vertical="center"/>
    </xf>
    <xf numFmtId="0" fontId="12" fillId="0" borderId="3" xfId="0" applyNumberFormat="1" applyFont="1" applyFill="1" applyBorder="1" applyAlignment="1">
      <alignment horizontal="center" vertical="center" wrapText="1"/>
    </xf>
    <xf numFmtId="2" fontId="22" fillId="0" borderId="3" xfId="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2" fillId="0" borderId="7" xfId="0" applyFont="1" applyBorder="1"/>
    <xf numFmtId="0" fontId="2" fillId="3" borderId="5" xfId="0" applyNumberFormat="1" applyFont="1" applyFill="1" applyBorder="1" applyAlignment="1">
      <alignment horizontal="center" vertical="center" wrapText="1"/>
    </xf>
    <xf numFmtId="166" fontId="2" fillId="3" borderId="5" xfId="0" applyNumberFormat="1" applyFont="1" applyFill="1" applyBorder="1" applyAlignment="1">
      <alignment horizontal="center" vertical="center" wrapText="1"/>
    </xf>
    <xf numFmtId="4" fontId="14" fillId="0" borderId="5" xfId="25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left" vertical="center" wrapText="1"/>
    </xf>
    <xf numFmtId="0" fontId="15" fillId="2" borderId="18" xfId="0" applyFont="1" applyFill="1" applyBorder="1" applyAlignment="1">
      <alignment horizontal="center" vertical="center"/>
    </xf>
    <xf numFmtId="0" fontId="15" fillId="2" borderId="17" xfId="0" applyNumberFormat="1" applyFont="1" applyFill="1" applyBorder="1" applyAlignment="1">
      <alignment horizontal="center" vertical="center" wrapText="1"/>
    </xf>
    <xf numFmtId="2" fontId="28" fillId="2" borderId="3" xfId="0" applyNumberFormat="1" applyFont="1" applyFill="1" applyBorder="1" applyAlignment="1">
      <alignment horizontal="center" vertical="center" wrapText="1"/>
    </xf>
    <xf numFmtId="0" fontId="15" fillId="0" borderId="17" xfId="0" applyFont="1" applyBorder="1"/>
    <xf numFmtId="0" fontId="15" fillId="2" borderId="19" xfId="0" applyNumberFormat="1" applyFont="1" applyFill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center" vertical="center"/>
    </xf>
    <xf numFmtId="4" fontId="34" fillId="0" borderId="1" xfId="4" applyNumberFormat="1" applyFont="1" applyFill="1" applyBorder="1" applyAlignment="1">
      <alignment horizontal="center" vertical="center" wrapText="1"/>
    </xf>
    <xf numFmtId="0" fontId="15" fillId="2" borderId="19" xfId="0" applyNumberFormat="1" applyFont="1" applyFill="1" applyBorder="1" applyAlignment="1">
      <alignment horizontal="left" vertical="top" wrapText="1"/>
    </xf>
    <xf numFmtId="0" fontId="15" fillId="2" borderId="20" xfId="0" applyNumberFormat="1" applyFont="1" applyFill="1" applyBorder="1" applyAlignment="1">
      <alignment horizontal="left" vertical="top" wrapText="1"/>
    </xf>
    <xf numFmtId="0" fontId="15" fillId="2" borderId="10" xfId="0" applyNumberFormat="1" applyFont="1" applyFill="1" applyBorder="1" applyAlignment="1">
      <alignment horizontal="center" vertical="center" wrapText="1"/>
    </xf>
    <xf numFmtId="0" fontId="15" fillId="2" borderId="21" xfId="0" applyNumberFormat="1" applyFont="1" applyFill="1" applyBorder="1" applyAlignment="1">
      <alignment horizontal="left" vertical="top" wrapText="1"/>
    </xf>
    <xf numFmtId="4" fontId="12" fillId="0" borderId="1" xfId="0" applyNumberFormat="1" applyFont="1" applyBorder="1" applyAlignment="1">
      <alignment horizontal="center" vertical="center"/>
    </xf>
    <xf numFmtId="0" fontId="15" fillId="2" borderId="22" xfId="0" applyFont="1" applyFill="1" applyBorder="1" applyAlignment="1">
      <alignment vertical="center"/>
    </xf>
    <xf numFmtId="0" fontId="2" fillId="3" borderId="23" xfId="0" applyNumberFormat="1" applyFont="1" applyFill="1" applyBorder="1" applyAlignment="1">
      <alignment horizontal="center" vertical="center" wrapText="1"/>
    </xf>
    <xf numFmtId="0" fontId="31" fillId="3" borderId="5" xfId="0" applyNumberFormat="1" applyFont="1" applyFill="1" applyBorder="1" applyAlignment="1">
      <alignment horizontal="center" vertical="center" wrapText="1"/>
    </xf>
    <xf numFmtId="0" fontId="2" fillId="3" borderId="16" xfId="0" applyNumberFormat="1" applyFont="1" applyFill="1" applyBorder="1" applyAlignment="1">
      <alignment horizontal="center" vertical="center" wrapText="1"/>
    </xf>
    <xf numFmtId="0" fontId="15" fillId="2" borderId="24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" fillId="2" borderId="11" xfId="0" applyNumberFormat="1" applyFont="1" applyFill="1" applyBorder="1" applyAlignment="1">
      <alignment horizontal="center" vertical="center" wrapText="1"/>
    </xf>
    <xf numFmtId="4" fontId="34" fillId="0" borderId="7" xfId="4" applyNumberFormat="1" applyFont="1" applyFill="1" applyBorder="1" applyAlignment="1">
      <alignment horizontal="center" vertical="center" wrapText="1"/>
    </xf>
    <xf numFmtId="0" fontId="2" fillId="2" borderId="25" xfId="0" applyNumberFormat="1" applyFont="1" applyFill="1" applyBorder="1" applyAlignment="1">
      <alignment horizontal="center" vertical="center" wrapText="1"/>
    </xf>
    <xf numFmtId="4" fontId="34" fillId="0" borderId="2" xfId="4" applyNumberFormat="1" applyFont="1" applyFill="1" applyBorder="1" applyAlignment="1">
      <alignment horizontal="center" vertical="center" wrapText="1"/>
    </xf>
    <xf numFmtId="0" fontId="12" fillId="0" borderId="6" xfId="0" applyNumberFormat="1" applyFont="1" applyFill="1" applyBorder="1" applyAlignment="1">
      <alignment horizontal="left" vertical="top" wrapText="1"/>
    </xf>
    <xf numFmtId="0" fontId="12" fillId="0" borderId="6" xfId="0" applyNumberFormat="1" applyFont="1" applyFill="1" applyBorder="1" applyAlignment="1">
      <alignment horizontal="center" vertical="center" wrapText="1"/>
    </xf>
    <xf numFmtId="166" fontId="12" fillId="0" borderId="6" xfId="0" applyNumberFormat="1" applyFont="1" applyBorder="1" applyAlignment="1">
      <alignment horizontal="center" vertical="center"/>
    </xf>
    <xf numFmtId="2" fontId="22" fillId="0" borderId="6" xfId="4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166" fontId="12" fillId="0" borderId="2" xfId="0" applyNumberFormat="1" applyFont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left" vertical="top" wrapText="1"/>
    </xf>
    <xf numFmtId="0" fontId="12" fillId="0" borderId="26" xfId="0" applyNumberFormat="1" applyFont="1" applyFill="1" applyBorder="1" applyAlignment="1">
      <alignment horizontal="center" vertical="center" wrapText="1"/>
    </xf>
    <xf numFmtId="166" fontId="12" fillId="0" borderId="27" xfId="0" applyNumberFormat="1" applyFont="1" applyBorder="1" applyAlignment="1">
      <alignment horizontal="center" vertical="center"/>
    </xf>
    <xf numFmtId="2" fontId="22" fillId="0" borderId="9" xfId="4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35" fillId="2" borderId="10" xfId="0" applyNumberFormat="1" applyFont="1" applyFill="1" applyBorder="1" applyAlignment="1">
      <alignment horizontal="left" vertical="center" wrapText="1"/>
    </xf>
    <xf numFmtId="0" fontId="35" fillId="2" borderId="1" xfId="0" applyNumberFormat="1" applyFont="1" applyFill="1" applyBorder="1" applyAlignment="1">
      <alignment horizontal="left" vertical="center" wrapText="1"/>
    </xf>
    <xf numFmtId="0" fontId="15" fillId="2" borderId="8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6" fillId="0" borderId="9" xfId="0" applyFont="1" applyBorder="1" applyAlignment="1">
      <alignment vertical="center"/>
    </xf>
    <xf numFmtId="2" fontId="22" fillId="0" borderId="27" xfId="4" applyNumberFormat="1" applyFont="1" applyFill="1" applyBorder="1" applyAlignment="1">
      <alignment horizontal="center" vertical="center" wrapText="1"/>
    </xf>
    <xf numFmtId="0" fontId="15" fillId="2" borderId="28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4" fontId="14" fillId="0" borderId="19" xfId="25" applyNumberFormat="1" applyFont="1" applyBorder="1" applyAlignment="1">
      <alignment horizontal="center" vertical="center"/>
    </xf>
    <xf numFmtId="4" fontId="14" fillId="0" borderId="29" xfId="25" applyNumberFormat="1" applyFont="1" applyBorder="1" applyAlignment="1">
      <alignment horizontal="center" vertical="center"/>
    </xf>
    <xf numFmtId="166" fontId="12" fillId="0" borderId="30" xfId="0" applyNumberFormat="1" applyFont="1" applyBorder="1" applyAlignment="1">
      <alignment horizontal="center" vertical="center"/>
    </xf>
    <xf numFmtId="0" fontId="15" fillId="2" borderId="6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0" xfId="0" applyAlignment="1">
      <alignment horizontal="left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15" fillId="0" borderId="24" xfId="0" applyFont="1" applyBorder="1"/>
    <xf numFmtId="0" fontId="15" fillId="2" borderId="31" xfId="0" applyNumberFormat="1" applyFont="1" applyFill="1" applyBorder="1" applyAlignment="1">
      <alignment horizontal="center" vertical="center" wrapText="1"/>
    </xf>
    <xf numFmtId="0" fontId="15" fillId="2" borderId="7" xfId="0" applyNumberFormat="1" applyFont="1" applyFill="1" applyBorder="1" applyAlignment="1">
      <alignment horizontal="center" vertical="center" wrapText="1"/>
    </xf>
    <xf numFmtId="0" fontId="12" fillId="3" borderId="5" xfId="0" applyNumberFormat="1" applyFont="1" applyFill="1" applyBorder="1" applyAlignment="1">
      <alignment vertical="top" wrapText="1"/>
    </xf>
    <xf numFmtId="0" fontId="37" fillId="3" borderId="16" xfId="0" applyNumberFormat="1" applyFont="1" applyFill="1" applyBorder="1" applyAlignment="1">
      <alignment horizontal="center" vertical="top" wrapText="1"/>
    </xf>
    <xf numFmtId="0" fontId="38" fillId="3" borderId="5" xfId="0" applyNumberFormat="1" applyFont="1" applyFill="1" applyBorder="1" applyAlignment="1">
      <alignment horizontal="center" vertical="center" wrapText="1"/>
    </xf>
    <xf numFmtId="4" fontId="14" fillId="0" borderId="20" xfId="25" applyNumberFormat="1" applyFont="1" applyBorder="1" applyAlignment="1">
      <alignment horizontal="center" vertical="center"/>
    </xf>
    <xf numFmtId="0" fontId="31" fillId="3" borderId="16" xfId="0" applyNumberFormat="1" applyFont="1" applyFill="1" applyBorder="1" applyAlignment="1">
      <alignment horizontal="center" vertical="center" wrapText="1"/>
    </xf>
    <xf numFmtId="0" fontId="12" fillId="3" borderId="5" xfId="0" applyNumberFormat="1" applyFont="1" applyFill="1" applyBorder="1" applyAlignment="1">
      <alignment horizontal="center" vertical="top" wrapText="1"/>
    </xf>
    <xf numFmtId="0" fontId="32" fillId="0" borderId="6" xfId="0" applyFont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39" fillId="3" borderId="5" xfId="0" applyNumberFormat="1" applyFont="1" applyFill="1" applyBorder="1" applyAlignment="1">
      <alignment horizontal="center" vertical="center" wrapText="1"/>
    </xf>
    <xf numFmtId="0" fontId="40" fillId="3" borderId="1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35" fillId="2" borderId="7" xfId="0" applyNumberFormat="1" applyFont="1" applyFill="1" applyBorder="1" applyAlignment="1">
      <alignment horizontal="left" vertical="center" wrapText="1"/>
    </xf>
    <xf numFmtId="0" fontId="15" fillId="2" borderId="32" xfId="0" applyNumberFormat="1" applyFont="1" applyFill="1" applyBorder="1" applyAlignment="1">
      <alignment horizontal="center" vertical="center" wrapText="1"/>
    </xf>
    <xf numFmtId="0" fontId="40" fillId="3" borderId="5" xfId="0" applyNumberFormat="1" applyFont="1" applyFill="1" applyBorder="1" applyAlignment="1">
      <alignment horizontal="center" vertical="center" wrapText="1"/>
    </xf>
    <xf numFmtId="0" fontId="0" fillId="0" borderId="28" xfId="0" applyBorder="1"/>
    <xf numFmtId="0" fontId="12" fillId="0" borderId="28" xfId="0" applyNumberFormat="1" applyFont="1" applyFill="1" applyBorder="1" applyAlignment="1">
      <alignment horizontal="center" vertical="center" wrapText="1"/>
    </xf>
    <xf numFmtId="166" fontId="12" fillId="0" borderId="28" xfId="0" applyNumberFormat="1" applyFont="1" applyBorder="1" applyAlignment="1">
      <alignment horizontal="center" vertical="center"/>
    </xf>
    <xf numFmtId="2" fontId="22" fillId="0" borderId="28" xfId="4" applyNumberFormat="1" applyFont="1" applyFill="1" applyBorder="1" applyAlignment="1">
      <alignment horizontal="center" vertical="center" wrapText="1"/>
    </xf>
    <xf numFmtId="0" fontId="15" fillId="0" borderId="7" xfId="0" applyNumberFormat="1" applyFont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35" fillId="2" borderId="6" xfId="0" applyNumberFormat="1" applyFont="1" applyFill="1" applyBorder="1" applyAlignment="1">
      <alignment horizontal="left" vertical="center" wrapText="1"/>
    </xf>
    <xf numFmtId="4" fontId="14" fillId="0" borderId="15" xfId="25" applyNumberFormat="1" applyFont="1" applyBorder="1" applyAlignment="1">
      <alignment horizontal="center" vertical="center"/>
    </xf>
    <xf numFmtId="0" fontId="15" fillId="2" borderId="14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5" fillId="2" borderId="2" xfId="0" applyNumberFormat="1" applyFont="1" applyFill="1" applyBorder="1" applyAlignment="1">
      <alignment horizontal="left" vertical="center" wrapText="1"/>
    </xf>
    <xf numFmtId="0" fontId="15" fillId="2" borderId="2" xfId="0" applyNumberFormat="1" applyFont="1" applyFill="1" applyBorder="1" applyAlignment="1">
      <alignment horizontal="center" vertical="center" wrapText="1"/>
    </xf>
    <xf numFmtId="4" fontId="14" fillId="0" borderId="21" xfId="25" applyNumberFormat="1" applyFont="1" applyBorder="1" applyAlignment="1">
      <alignment horizontal="center" vertical="center"/>
    </xf>
    <xf numFmtId="0" fontId="15" fillId="2" borderId="33" xfId="0" applyNumberFormat="1" applyFont="1" applyFill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/>
    </xf>
    <xf numFmtId="0" fontId="2" fillId="3" borderId="27" xfId="0" applyNumberFormat="1" applyFont="1" applyFill="1" applyBorder="1" applyAlignment="1">
      <alignment horizontal="center" vertical="center" wrapText="1"/>
    </xf>
    <xf numFmtId="0" fontId="31" fillId="3" borderId="9" xfId="0" applyNumberFormat="1" applyFont="1" applyFill="1" applyBorder="1" applyAlignment="1">
      <alignment horizontal="center" vertical="center" wrapText="1"/>
    </xf>
    <xf numFmtId="0" fontId="2" fillId="3" borderId="9" xfId="0" applyNumberFormat="1" applyFont="1" applyFill="1" applyBorder="1" applyAlignment="1">
      <alignment horizontal="center" vertical="center" wrapText="1"/>
    </xf>
    <xf numFmtId="166" fontId="2" fillId="3" borderId="9" xfId="0" applyNumberFormat="1" applyFont="1" applyFill="1" applyBorder="1" applyAlignment="1">
      <alignment horizontal="center" vertical="center" wrapText="1"/>
    </xf>
    <xf numFmtId="0" fontId="40" fillId="3" borderId="7" xfId="0" applyNumberFormat="1" applyFont="1" applyFill="1" applyBorder="1" applyAlignment="1">
      <alignment horizontal="center" vertical="center" wrapText="1"/>
    </xf>
    <xf numFmtId="0" fontId="2" fillId="3" borderId="34" xfId="0" applyNumberFormat="1" applyFont="1" applyFill="1" applyBorder="1" applyAlignment="1">
      <alignment horizontal="center" vertical="center" wrapText="1"/>
    </xf>
    <xf numFmtId="4" fontId="12" fillId="0" borderId="9" xfId="0" applyNumberFormat="1" applyFont="1" applyBorder="1" applyAlignment="1">
      <alignment horizontal="center" vertical="center"/>
    </xf>
    <xf numFmtId="0" fontId="12" fillId="3" borderId="9" xfId="0" applyNumberFormat="1" applyFont="1" applyFill="1" applyBorder="1" applyAlignment="1">
      <alignment vertical="top" wrapText="1"/>
    </xf>
    <xf numFmtId="0" fontId="37" fillId="3" borderId="34" xfId="0" applyNumberFormat="1" applyFont="1" applyFill="1" applyBorder="1" applyAlignment="1">
      <alignment horizontal="center" vertical="top" wrapText="1"/>
    </xf>
    <xf numFmtId="0" fontId="38" fillId="3" borderId="9" xfId="0" applyNumberFormat="1" applyFont="1" applyFill="1" applyBorder="1" applyAlignment="1">
      <alignment horizontal="center" vertical="center" wrapText="1"/>
    </xf>
    <xf numFmtId="0" fontId="39" fillId="3" borderId="9" xfId="0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42" fillId="2" borderId="36" xfId="0" applyNumberFormat="1" applyFont="1" applyFill="1" applyBorder="1" applyAlignment="1">
      <alignment horizontal="center" vertical="center" wrapText="1"/>
    </xf>
    <xf numFmtId="0" fontId="17" fillId="2" borderId="36" xfId="0" applyNumberFormat="1" applyFont="1" applyFill="1" applyBorder="1" applyAlignment="1">
      <alignment horizontal="center" vertical="center" wrapText="1"/>
    </xf>
    <xf numFmtId="4" fontId="34" fillId="0" borderId="36" xfId="4" applyNumberFormat="1" applyFont="1" applyFill="1" applyBorder="1" applyAlignment="1">
      <alignment horizontal="center" vertical="center" wrapText="1"/>
    </xf>
    <xf numFmtId="0" fontId="15" fillId="2" borderId="36" xfId="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166" fontId="15" fillId="2" borderId="24" xfId="0" applyNumberFormat="1" applyFont="1" applyFill="1" applyBorder="1" applyAlignment="1">
      <alignment horizontal="center" vertical="center" wrapText="1"/>
    </xf>
    <xf numFmtId="166" fontId="15" fillId="2" borderId="17" xfId="0" applyNumberFormat="1" applyFont="1" applyFill="1" applyBorder="1" applyAlignment="1">
      <alignment horizontal="center" vertical="center" wrapText="1"/>
    </xf>
    <xf numFmtId="0" fontId="36" fillId="0" borderId="24" xfId="0" applyFont="1" applyBorder="1" applyAlignment="1">
      <alignment horizontal="left" vertical="center"/>
    </xf>
    <xf numFmtId="0" fontId="36" fillId="0" borderId="17" xfId="0" applyFont="1" applyBorder="1" applyAlignment="1">
      <alignment horizontal="left" vertical="center"/>
    </xf>
    <xf numFmtId="0" fontId="36" fillId="0" borderId="18" xfId="0" applyFont="1" applyBorder="1" applyAlignment="1">
      <alignment horizontal="left" vertical="center"/>
    </xf>
    <xf numFmtId="0" fontId="2" fillId="3" borderId="40" xfId="0" applyNumberFormat="1" applyFont="1" applyFill="1" applyBorder="1" applyAlignment="1">
      <alignment horizontal="center" vertical="center" wrapText="1"/>
    </xf>
    <xf numFmtId="0" fontId="2" fillId="3" borderId="4" xfId="0" applyNumberFormat="1" applyFont="1" applyFill="1" applyBorder="1" applyAlignment="1">
      <alignment horizontal="center" vertical="center" wrapText="1"/>
    </xf>
    <xf numFmtId="166" fontId="2" fillId="3" borderId="41" xfId="0" applyNumberFormat="1" applyFont="1" applyFill="1" applyBorder="1" applyAlignment="1">
      <alignment horizontal="center" vertical="center" wrapText="1"/>
    </xf>
    <xf numFmtId="0" fontId="2" fillId="3" borderId="41" xfId="0" applyNumberFormat="1" applyFont="1" applyFill="1" applyBorder="1" applyAlignment="1">
      <alignment horizontal="center" vertical="center" wrapText="1"/>
    </xf>
    <xf numFmtId="0" fontId="35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12" fillId="0" borderId="8" xfId="0" applyNumberFormat="1" applyFont="1" applyFill="1" applyBorder="1" applyAlignment="1">
      <alignment horizontal="left" vertical="top" wrapText="1"/>
    </xf>
    <xf numFmtId="166" fontId="12" fillId="0" borderId="31" xfId="0" applyNumberFormat="1" applyFont="1" applyBorder="1" applyAlignment="1">
      <alignment horizontal="center" vertical="center"/>
    </xf>
    <xf numFmtId="0" fontId="12" fillId="0" borderId="17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/>
    </xf>
    <xf numFmtId="0" fontId="0" fillId="0" borderId="32" xfId="0" applyBorder="1"/>
    <xf numFmtId="0" fontId="0" fillId="0" borderId="2" xfId="0" applyBorder="1"/>
    <xf numFmtId="0" fontId="26" fillId="3" borderId="4" xfId="0" applyNumberFormat="1" applyFont="1" applyFill="1" applyBorder="1" applyAlignment="1">
      <alignment horizontal="center" vertical="center" wrapText="1"/>
    </xf>
    <xf numFmtId="166" fontId="2" fillId="3" borderId="4" xfId="0" applyNumberFormat="1" applyFont="1" applyFill="1" applyBorder="1" applyAlignment="1">
      <alignment horizontal="center" vertical="center" wrapText="1"/>
    </xf>
    <xf numFmtId="0" fontId="39" fillId="3" borderId="4" xfId="0" applyNumberFormat="1" applyFont="1" applyFill="1" applyBorder="1" applyAlignment="1">
      <alignment horizontal="center" vertical="center" wrapText="1"/>
    </xf>
    <xf numFmtId="2" fontId="22" fillId="3" borderId="4" xfId="4" applyNumberFormat="1" applyFont="1" applyFill="1" applyBorder="1" applyAlignment="1">
      <alignment horizontal="center" vertical="center" wrapText="1"/>
    </xf>
    <xf numFmtId="2" fontId="22" fillId="3" borderId="41" xfId="4" applyNumberFormat="1" applyFont="1" applyFill="1" applyBorder="1" applyAlignment="1">
      <alignment horizontal="center" vertical="center" wrapText="1"/>
    </xf>
    <xf numFmtId="0" fontId="12" fillId="0" borderId="31" xfId="0" applyNumberFormat="1" applyFont="1" applyFill="1" applyBorder="1" applyAlignment="1">
      <alignment horizontal="center" vertical="center" wrapText="1"/>
    </xf>
    <xf numFmtId="0" fontId="12" fillId="0" borderId="19" xfId="0" applyNumberFormat="1" applyFont="1" applyFill="1" applyBorder="1" applyAlignment="1">
      <alignment horizontal="center" vertical="center" wrapText="1"/>
    </xf>
    <xf numFmtId="0" fontId="32" fillId="0" borderId="2" xfId="0" applyFont="1" applyBorder="1"/>
    <xf numFmtId="0" fontId="12" fillId="4" borderId="6" xfId="0" applyNumberFormat="1" applyFont="1" applyFill="1" applyBorder="1" applyAlignment="1">
      <alignment horizontal="center" vertical="center" wrapText="1"/>
    </xf>
    <xf numFmtId="2" fontId="22" fillId="4" borderId="6" xfId="4" applyNumberFormat="1" applyFont="1" applyFill="1" applyBorder="1" applyAlignment="1">
      <alignment horizontal="center" vertical="center" wrapText="1"/>
    </xf>
    <xf numFmtId="0" fontId="12" fillId="4" borderId="1" xfId="0" applyNumberFormat="1" applyFont="1" applyFill="1" applyBorder="1" applyAlignment="1">
      <alignment horizontal="center" vertical="center" wrapText="1"/>
    </xf>
    <xf numFmtId="2" fontId="22" fillId="4" borderId="1" xfId="4" applyNumberFormat="1" applyFont="1" applyFill="1" applyBorder="1" applyAlignment="1">
      <alignment horizontal="center" vertical="center" wrapText="1"/>
    </xf>
    <xf numFmtId="0" fontId="15" fillId="2" borderId="48" xfId="0" applyNumberFormat="1" applyFont="1" applyFill="1" applyBorder="1" applyAlignment="1">
      <alignment horizontal="center" vertical="center" wrapText="1"/>
    </xf>
    <xf numFmtId="0" fontId="15" fillId="2" borderId="49" xfId="0" applyNumberFormat="1" applyFont="1" applyFill="1" applyBorder="1" applyAlignment="1">
      <alignment horizontal="center" vertical="center" wrapText="1"/>
    </xf>
    <xf numFmtId="0" fontId="15" fillId="2" borderId="50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166" fontId="2" fillId="3" borderId="29" xfId="0" applyNumberFormat="1" applyFont="1" applyFill="1" applyBorder="1" applyAlignment="1">
      <alignment horizontal="center" vertical="center" wrapText="1"/>
    </xf>
    <xf numFmtId="0" fontId="2" fillId="3" borderId="32" xfId="0" applyNumberFormat="1" applyFont="1" applyFill="1" applyBorder="1" applyAlignment="1">
      <alignment horizontal="center" vertical="center" wrapText="1"/>
    </xf>
    <xf numFmtId="0" fontId="2" fillId="3" borderId="29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31" fillId="3" borderId="34" xfId="0" applyNumberFormat="1" applyFont="1" applyFill="1" applyBorder="1" applyAlignment="1">
      <alignment horizontal="center" vertical="center" wrapText="1"/>
    </xf>
    <xf numFmtId="0" fontId="40" fillId="3" borderId="9" xfId="0" applyNumberFormat="1" applyFont="1" applyFill="1" applyBorder="1" applyAlignment="1">
      <alignment horizontal="center" vertical="center" wrapText="1"/>
    </xf>
    <xf numFmtId="0" fontId="12" fillId="3" borderId="9" xfId="0" applyNumberFormat="1" applyFont="1" applyFill="1" applyBorder="1" applyAlignment="1">
      <alignment horizontal="center" vertical="top" wrapText="1"/>
    </xf>
    <xf numFmtId="4" fontId="14" fillId="0" borderId="51" xfId="25" applyNumberFormat="1" applyFont="1" applyBorder="1" applyAlignment="1">
      <alignment horizontal="center" vertical="center"/>
    </xf>
    <xf numFmtId="0" fontId="15" fillId="2" borderId="51" xfId="0" applyNumberFormat="1" applyFont="1" applyFill="1" applyBorder="1" applyAlignment="1">
      <alignment horizontal="center" vertical="center" wrapText="1"/>
    </xf>
    <xf numFmtId="0" fontId="35" fillId="2" borderId="28" xfId="0" applyNumberFormat="1" applyFont="1" applyFill="1" applyBorder="1" applyAlignment="1">
      <alignment horizontal="left" vertical="center" wrapText="1"/>
    </xf>
    <xf numFmtId="0" fontId="35" fillId="2" borderId="11" xfId="0" applyFont="1" applyFill="1" applyBorder="1"/>
    <xf numFmtId="0" fontId="15" fillId="2" borderId="12" xfId="0" applyNumberFormat="1" applyFont="1" applyFill="1" applyBorder="1" applyAlignment="1">
      <alignment horizontal="left" vertical="top" wrapText="1"/>
    </xf>
    <xf numFmtId="0" fontId="15" fillId="2" borderId="8" xfId="0" applyNumberFormat="1" applyFont="1" applyFill="1" applyBorder="1" applyAlignment="1">
      <alignment horizontal="left" vertical="top" wrapText="1"/>
    </xf>
    <xf numFmtId="4" fontId="14" fillId="0" borderId="13" xfId="25" applyNumberFormat="1" applyFont="1" applyBorder="1" applyAlignment="1">
      <alignment horizontal="center" vertical="center"/>
    </xf>
    <xf numFmtId="4" fontId="14" fillId="0" borderId="54" xfId="25" applyNumberFormat="1" applyFont="1" applyBorder="1" applyAlignment="1">
      <alignment horizontal="center" vertical="center"/>
    </xf>
    <xf numFmtId="0" fontId="15" fillId="2" borderId="13" xfId="0" applyNumberFormat="1" applyFont="1" applyFill="1" applyBorder="1" applyAlignment="1">
      <alignment horizontal="center" vertical="center" wrapText="1"/>
    </xf>
    <xf numFmtId="0" fontId="15" fillId="2" borderId="54" xfId="0" applyNumberFormat="1" applyFont="1" applyFill="1" applyBorder="1" applyAlignment="1">
      <alignment horizontal="center" vertical="center" wrapText="1"/>
    </xf>
    <xf numFmtId="4" fontId="14" fillId="2" borderId="13" xfId="25" applyNumberFormat="1" applyFont="1" applyFill="1" applyBorder="1" applyAlignment="1">
      <alignment horizontal="center" vertical="center"/>
    </xf>
    <xf numFmtId="2" fontId="22" fillId="2" borderId="6" xfId="4" applyNumberFormat="1" applyFont="1" applyFill="1" applyBorder="1" applyAlignment="1">
      <alignment horizontal="center" vertical="center" wrapText="1"/>
    </xf>
    <xf numFmtId="2" fontId="22" fillId="2" borderId="7" xfId="4" applyNumberFormat="1" applyFont="1" applyFill="1" applyBorder="1" applyAlignment="1">
      <alignment horizontal="center" vertical="center" wrapText="1"/>
    </xf>
    <xf numFmtId="2" fontId="35" fillId="2" borderId="17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2" fontId="0" fillId="0" borderId="0" xfId="0" applyNumberFormat="1"/>
    <xf numFmtId="2" fontId="0" fillId="0" borderId="10" xfId="0" applyNumberFormat="1" applyBorder="1" applyAlignment="1">
      <alignment horizontal="center" vertical="center"/>
    </xf>
    <xf numFmtId="2" fontId="34" fillId="0" borderId="7" xfId="4" applyNumberFormat="1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/>
    </xf>
    <xf numFmtId="4" fontId="14" fillId="0" borderId="4" xfId="25" applyNumberFormat="1" applyFont="1" applyBorder="1" applyAlignment="1">
      <alignment horizontal="center" vertical="center"/>
    </xf>
    <xf numFmtId="2" fontId="34" fillId="0" borderId="3" xfId="4" applyNumberFormat="1" applyFont="1" applyFill="1" applyBorder="1" applyAlignment="1">
      <alignment horizontal="center" vertical="center" wrapText="1"/>
    </xf>
    <xf numFmtId="0" fontId="37" fillId="3" borderId="9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7" xfId="0" applyNumberFormat="1" applyFill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15" fillId="2" borderId="9" xfId="30" applyNumberFormat="1" applyFont="1" applyFill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0" fontId="50" fillId="2" borderId="56" xfId="0" applyFont="1" applyFill="1" applyBorder="1" applyAlignment="1">
      <alignment horizontal="center" vertical="center"/>
    </xf>
    <xf numFmtId="4" fontId="51" fillId="0" borderId="6" xfId="25" applyNumberFormat="1" applyFont="1" applyBorder="1" applyAlignment="1">
      <alignment horizontal="center" vertical="center"/>
    </xf>
    <xf numFmtId="0" fontId="50" fillId="2" borderId="6" xfId="0" applyFont="1" applyFill="1" applyBorder="1" applyAlignment="1">
      <alignment horizontal="center" vertical="center"/>
    </xf>
    <xf numFmtId="0" fontId="50" fillId="2" borderId="54" xfId="0" applyFont="1" applyFill="1" applyBorder="1" applyAlignment="1">
      <alignment horizontal="center" vertical="center"/>
    </xf>
    <xf numFmtId="4" fontId="51" fillId="0" borderId="1" xfId="25" applyNumberFormat="1" applyFont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50" fillId="2" borderId="57" xfId="0" applyFont="1" applyFill="1" applyBorder="1" applyAlignment="1">
      <alignment horizontal="center" vertical="center"/>
    </xf>
    <xf numFmtId="4" fontId="51" fillId="0" borderId="2" xfId="25" applyNumberFormat="1" applyFont="1" applyBorder="1" applyAlignment="1">
      <alignment horizontal="center" vertical="center"/>
    </xf>
    <xf numFmtId="0" fontId="50" fillId="2" borderId="2" xfId="0" applyFont="1" applyFill="1" applyBorder="1" applyAlignment="1">
      <alignment horizontal="center" vertical="center"/>
    </xf>
    <xf numFmtId="0" fontId="49" fillId="0" borderId="0" xfId="0" applyFont="1"/>
    <xf numFmtId="0" fontId="49" fillId="0" borderId="9" xfId="0" applyFont="1" applyBorder="1"/>
    <xf numFmtId="0" fontId="12" fillId="3" borderId="3" xfId="0" applyNumberFormat="1" applyFont="1" applyFill="1" applyBorder="1" applyAlignment="1">
      <alignment vertical="top" wrapText="1"/>
    </xf>
    <xf numFmtId="0" fontId="37" fillId="3" borderId="29" xfId="0" applyNumberFormat="1" applyFont="1" applyFill="1" applyBorder="1" applyAlignment="1">
      <alignment horizontal="center" vertical="top" wrapText="1"/>
    </xf>
    <xf numFmtId="4" fontId="51" fillId="0" borderId="15" xfId="25" applyNumberFormat="1" applyFont="1" applyBorder="1" applyAlignment="1">
      <alignment horizontal="center" vertical="center"/>
    </xf>
    <xf numFmtId="4" fontId="51" fillId="0" borderId="19" xfId="25" applyNumberFormat="1" applyFont="1" applyBorder="1" applyAlignment="1">
      <alignment horizontal="center" vertical="center"/>
    </xf>
    <xf numFmtId="4" fontId="51" fillId="0" borderId="21" xfId="25" applyNumberFormat="1" applyFont="1" applyBorder="1" applyAlignment="1">
      <alignment horizontal="center" vertical="center"/>
    </xf>
    <xf numFmtId="0" fontId="38" fillId="3" borderId="3" xfId="0" applyNumberFormat="1" applyFont="1" applyFill="1" applyBorder="1" applyAlignment="1">
      <alignment horizontal="center" vertical="center" wrapText="1"/>
    </xf>
    <xf numFmtId="0" fontId="39" fillId="3" borderId="3" xfId="0" applyNumberFormat="1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left" vertical="center" wrapText="1"/>
    </xf>
    <xf numFmtId="0" fontId="33" fillId="0" borderId="1" xfId="0" applyFont="1" applyBorder="1"/>
    <xf numFmtId="0" fontId="33" fillId="0" borderId="1" xfId="0" applyFont="1" applyFill="1" applyBorder="1"/>
    <xf numFmtId="0" fontId="33" fillId="0" borderId="2" xfId="0" applyFont="1" applyFill="1" applyBorder="1"/>
    <xf numFmtId="0" fontId="33" fillId="0" borderId="56" xfId="0" applyFont="1" applyBorder="1" applyAlignment="1">
      <alignment wrapText="1"/>
    </xf>
    <xf numFmtId="0" fontId="33" fillId="0" borderId="54" xfId="0" applyFont="1" applyBorder="1" applyAlignment="1">
      <alignment wrapText="1"/>
    </xf>
    <xf numFmtId="0" fontId="33" fillId="0" borderId="54" xfId="0" applyFont="1" applyFill="1" applyBorder="1" applyAlignment="1">
      <alignment wrapText="1"/>
    </xf>
    <xf numFmtId="0" fontId="33" fillId="0" borderId="57" xfId="0" applyFont="1" applyFill="1" applyBorder="1" applyAlignment="1">
      <alignment wrapText="1"/>
    </xf>
    <xf numFmtId="0" fontId="52" fillId="0" borderId="0" xfId="0" applyFont="1"/>
    <xf numFmtId="0" fontId="53" fillId="0" borderId="0" xfId="0" applyFont="1"/>
    <xf numFmtId="0" fontId="54" fillId="0" borderId="0" xfId="0" applyFont="1"/>
    <xf numFmtId="0" fontId="0" fillId="0" borderId="6" xfId="0" applyBorder="1"/>
    <xf numFmtId="0" fontId="0" fillId="0" borderId="1" xfId="0" applyBorder="1"/>
    <xf numFmtId="0" fontId="0" fillId="0" borderId="10" xfId="0" applyBorder="1"/>
    <xf numFmtId="0" fontId="1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22" fillId="0" borderId="7" xfId="4" applyNumberFormat="1" applyFont="1" applyFill="1" applyBorder="1" applyAlignment="1">
      <alignment horizontal="center" vertical="center" wrapText="1"/>
    </xf>
    <xf numFmtId="0" fontId="2" fillId="3" borderId="5" xfId="0" applyNumberFormat="1" applyFont="1" applyFill="1" applyBorder="1" applyAlignment="1">
      <alignment horizontal="center" vertical="center" wrapText="1"/>
    </xf>
    <xf numFmtId="166" fontId="2" fillId="3" borderId="5" xfId="0" applyNumberFormat="1" applyFont="1" applyFill="1" applyBorder="1" applyAlignment="1">
      <alignment horizontal="center" vertical="center" wrapText="1"/>
    </xf>
    <xf numFmtId="0" fontId="2" fillId="3" borderId="23" xfId="0" applyNumberFormat="1" applyFont="1" applyFill="1" applyBorder="1" applyAlignment="1">
      <alignment horizontal="center" vertical="center" wrapText="1"/>
    </xf>
    <xf numFmtId="0" fontId="31" fillId="3" borderId="5" xfId="0" applyNumberFormat="1" applyFont="1" applyFill="1" applyBorder="1" applyAlignment="1">
      <alignment horizontal="center" vertical="center" wrapText="1"/>
    </xf>
    <xf numFmtId="0" fontId="2" fillId="3" borderId="16" xfId="0" applyNumberFormat="1" applyFont="1" applyFill="1" applyBorder="1" applyAlignment="1">
      <alignment horizontal="center" vertical="center" wrapText="1"/>
    </xf>
    <xf numFmtId="0" fontId="15" fillId="2" borderId="8" xfId="0" applyNumberFormat="1" applyFont="1" applyFill="1" applyBorder="1" applyAlignment="1">
      <alignment horizontal="center" vertical="center" wrapText="1"/>
    </xf>
    <xf numFmtId="4" fontId="14" fillId="0" borderId="19" xfId="25" applyNumberFormat="1" applyFont="1" applyBorder="1" applyAlignment="1">
      <alignment horizontal="center" vertical="center"/>
    </xf>
    <xf numFmtId="0" fontId="39" fillId="3" borderId="5" xfId="0" applyNumberFormat="1" applyFont="1" applyFill="1" applyBorder="1" applyAlignment="1">
      <alignment horizontal="center" vertical="center" wrapText="1"/>
    </xf>
    <xf numFmtId="0" fontId="35" fillId="2" borderId="4" xfId="0" applyNumberFormat="1" applyFont="1" applyFill="1" applyBorder="1" applyAlignment="1">
      <alignment horizontal="center" vertical="center" wrapText="1"/>
    </xf>
    <xf numFmtId="0" fontId="2" fillId="2" borderId="32" xfId="0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center"/>
    </xf>
    <xf numFmtId="166" fontId="12" fillId="0" borderId="9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vertical="center" wrapText="1"/>
    </xf>
    <xf numFmtId="0" fontId="32" fillId="0" borderId="10" xfId="0" applyFont="1" applyBorder="1" applyAlignment="1">
      <alignment vertical="center" wrapText="1"/>
    </xf>
    <xf numFmtId="0" fontId="12" fillId="4" borderId="14" xfId="0" applyNumberFormat="1" applyFont="1" applyFill="1" applyBorder="1" applyAlignment="1">
      <alignment horizontal="left" vertical="top" wrapText="1"/>
    </xf>
    <xf numFmtId="0" fontId="12" fillId="4" borderId="8" xfId="0" applyNumberFormat="1" applyFont="1" applyFill="1" applyBorder="1" applyAlignment="1">
      <alignment horizontal="left" vertical="top" wrapText="1"/>
    </xf>
    <xf numFmtId="0" fontId="12" fillId="0" borderId="27" xfId="0" applyNumberFormat="1" applyFont="1" applyFill="1" applyBorder="1" applyAlignment="1">
      <alignment horizontal="left" vertical="center" wrapText="1"/>
    </xf>
    <xf numFmtId="166" fontId="12" fillId="4" borderId="56" xfId="0" applyNumberFormat="1" applyFont="1" applyFill="1" applyBorder="1" applyAlignment="1">
      <alignment horizontal="center" vertical="center"/>
    </xf>
    <xf numFmtId="166" fontId="12" fillId="4" borderId="54" xfId="0" applyNumberFormat="1" applyFont="1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22" fillId="4" borderId="2" xfId="4" applyNumberFormat="1" applyFont="1" applyFill="1" applyBorder="1" applyAlignment="1">
      <alignment horizontal="center" vertical="center" wrapText="1"/>
    </xf>
    <xf numFmtId="2" fontId="0" fillId="4" borderId="2" xfId="0" applyNumberFormat="1" applyFill="1" applyBorder="1" applyAlignment="1">
      <alignment horizontal="center" vertical="center"/>
    </xf>
    <xf numFmtId="0" fontId="12" fillId="4" borderId="33" xfId="0" applyNumberFormat="1" applyFont="1" applyFill="1" applyBorder="1" applyAlignment="1">
      <alignment horizontal="left" vertical="top" wrapText="1"/>
    </xf>
    <xf numFmtId="0" fontId="12" fillId="4" borderId="2" xfId="0" applyNumberFormat="1" applyFont="1" applyFill="1" applyBorder="1" applyAlignment="1">
      <alignment horizontal="center" vertical="center" wrapText="1"/>
    </xf>
    <xf numFmtId="166" fontId="12" fillId="4" borderId="57" xfId="0" applyNumberFormat="1" applyFont="1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2" fontId="44" fillId="2" borderId="40" xfId="0" applyNumberFormat="1" applyFont="1" applyFill="1" applyBorder="1" applyAlignment="1">
      <alignment horizontal="center" vertical="center" wrapText="1"/>
    </xf>
    <xf numFmtId="2" fontId="4" fillId="2" borderId="41" xfId="0" applyNumberFormat="1" applyFont="1" applyFill="1" applyBorder="1" applyAlignment="1">
      <alignment horizontal="center" vertical="center" wrapText="1"/>
    </xf>
    <xf numFmtId="2" fontId="4" fillId="2" borderId="32" xfId="0" applyNumberFormat="1" applyFont="1" applyFill="1" applyBorder="1" applyAlignment="1">
      <alignment horizontal="center" vertical="center" wrapText="1"/>
    </xf>
    <xf numFmtId="2" fontId="4" fillId="2" borderId="29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45" fillId="0" borderId="44" xfId="0" applyFont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14" fontId="25" fillId="2" borderId="4" xfId="0" applyNumberFormat="1" applyFont="1" applyFill="1" applyBorder="1" applyAlignment="1">
      <alignment horizontal="center" vertical="center" wrapText="1"/>
    </xf>
    <xf numFmtId="14" fontId="25" fillId="2" borderId="3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2" fontId="4" fillId="2" borderId="27" xfId="0" applyNumberFormat="1" applyFont="1" applyFill="1" applyBorder="1" applyAlignment="1">
      <alignment horizontal="center" vertical="center" wrapText="1"/>
    </xf>
    <xf numFmtId="2" fontId="4" fillId="2" borderId="34" xfId="0" applyNumberFormat="1" applyFont="1" applyFill="1" applyBorder="1" applyAlignment="1">
      <alignment horizontal="center" vertical="center" wrapText="1"/>
    </xf>
    <xf numFmtId="14" fontId="25" fillId="2" borderId="9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9" xfId="0" applyNumberFormat="1" applyFont="1" applyBorder="1" applyAlignment="1">
      <alignment horizontal="center" vertical="center" wrapText="1"/>
    </xf>
    <xf numFmtId="0" fontId="2" fillId="0" borderId="43" xfId="0" applyNumberFormat="1" applyFont="1" applyBorder="1" applyAlignment="1">
      <alignment horizontal="center" vertical="center" wrapText="1"/>
    </xf>
    <xf numFmtId="0" fontId="2" fillId="0" borderId="30" xfId="0" applyNumberFormat="1" applyFont="1" applyBorder="1" applyAlignment="1">
      <alignment horizontal="center" vertical="center" wrapText="1"/>
    </xf>
    <xf numFmtId="2" fontId="4" fillId="0" borderId="40" xfId="0" applyNumberFormat="1" applyFont="1" applyFill="1" applyBorder="1" applyAlignment="1">
      <alignment horizontal="center" vertical="center" wrapText="1"/>
    </xf>
    <xf numFmtId="2" fontId="4" fillId="0" borderId="41" xfId="0" applyNumberFormat="1" applyFont="1" applyFill="1" applyBorder="1" applyAlignment="1">
      <alignment horizontal="center" vertical="center" wrapText="1"/>
    </xf>
    <xf numFmtId="2" fontId="4" fillId="0" borderId="32" xfId="0" applyNumberFormat="1" applyFont="1" applyFill="1" applyBorder="1" applyAlignment="1">
      <alignment horizontal="center" vertical="center" wrapText="1"/>
    </xf>
    <xf numFmtId="2" fontId="4" fillId="0" borderId="29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166" fontId="2" fillId="0" borderId="4" xfId="0" applyNumberFormat="1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9" xfId="0" applyNumberFormat="1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6" fillId="0" borderId="0" xfId="0" applyFont="1" applyAlignment="1">
      <alignment horizontal="center"/>
    </xf>
    <xf numFmtId="0" fontId="47" fillId="0" borderId="28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2" fontId="4" fillId="0" borderId="27" xfId="0" applyNumberFormat="1" applyFont="1" applyFill="1" applyBorder="1" applyAlignment="1">
      <alignment horizontal="center" vertical="center" wrapText="1"/>
    </xf>
    <xf numFmtId="2" fontId="4" fillId="0" borderId="34" xfId="0" applyNumberFormat="1" applyFont="1" applyFill="1" applyBorder="1" applyAlignment="1">
      <alignment horizontal="center" vertical="center" wrapText="1"/>
    </xf>
    <xf numFmtId="0" fontId="2" fillId="2" borderId="39" xfId="0" applyNumberFormat="1" applyFont="1" applyFill="1" applyBorder="1" applyAlignment="1">
      <alignment horizontal="center" vertical="center" wrapText="1"/>
    </xf>
    <xf numFmtId="0" fontId="2" fillId="2" borderId="42" xfId="0" applyNumberFormat="1" applyFont="1" applyFill="1" applyBorder="1" applyAlignment="1">
      <alignment horizontal="center" vertical="center" wrapText="1"/>
    </xf>
    <xf numFmtId="0" fontId="2" fillId="2" borderId="40" xfId="0" applyNumberFormat="1" applyFont="1" applyFill="1" applyBorder="1" applyAlignment="1">
      <alignment horizontal="center" vertical="center" wrapText="1"/>
    </xf>
    <xf numFmtId="0" fontId="2" fillId="2" borderId="32" xfId="0" applyNumberFormat="1" applyFont="1" applyFill="1" applyBorder="1" applyAlignment="1">
      <alignment horizontal="center" vertical="center" wrapText="1"/>
    </xf>
    <xf numFmtId="0" fontId="2" fillId="2" borderId="27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24" xfId="0" applyBorder="1" applyAlignment="1">
      <alignment horizontal="center"/>
    </xf>
  </cellXfs>
  <cellStyles count="37">
    <cellStyle name="Currency_Castrol Encl. to Contr-Standard (01.07.05)" xfId="1"/>
    <cellStyle name="Legal 8½ x 14 in" xfId="2"/>
    <cellStyle name="Normal_Castrol Encl. to Contr-Standard (01.07.05)" xfId="3"/>
    <cellStyle name="Normal_endus2005-april" xfId="4"/>
    <cellStyle name="Normalny_zamówienie_oryginal" xfId="5"/>
    <cellStyle name="S0" xfId="6"/>
    <cellStyle name="S1" xfId="7"/>
    <cellStyle name="S10" xfId="8"/>
    <cellStyle name="S2" xfId="9"/>
    <cellStyle name="S3" xfId="10"/>
    <cellStyle name="S4" xfId="11"/>
    <cellStyle name="S5" xfId="12"/>
    <cellStyle name="S6" xfId="13"/>
    <cellStyle name="S7" xfId="14"/>
    <cellStyle name="S8" xfId="15"/>
    <cellStyle name="S9" xfId="16"/>
    <cellStyle name="Standard 2" xfId="17"/>
    <cellStyle name="Standard 2 2" xfId="31"/>
    <cellStyle name="Гиперссылка 2" xfId="18"/>
    <cellStyle name="Обычный" xfId="0" builtinId="0"/>
    <cellStyle name="Обычный 2" xfId="19"/>
    <cellStyle name="Обычный 2 2" xfId="20"/>
    <cellStyle name="Обычный 2 2 2" xfId="32"/>
    <cellStyle name="Обычный 3" xfId="21"/>
    <cellStyle name="Обычный 3 2" xfId="22"/>
    <cellStyle name="Обычный 3 2 2" xfId="33"/>
    <cellStyle name="Обычный 4" xfId="23"/>
    <cellStyle name="Обычный 4 2" xfId="24"/>
    <cellStyle name="Обычный 4 2 2" xfId="34"/>
    <cellStyle name="Обычный 5" xfId="25"/>
    <cellStyle name="Обычный 5 2" xfId="26"/>
    <cellStyle name="Обычный 5 2 2" xfId="35"/>
    <cellStyle name="Обычный 8" xfId="27"/>
    <cellStyle name="Обычный 8 2" xfId="36"/>
    <cellStyle name="Стиль 1" xfId="28"/>
    <cellStyle name="Финансовый" xfId="30" builtinId="3"/>
    <cellStyle name="常规_Sheet1" xfId="2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454817</xdr:colOff>
      <xdr:row>119</xdr:row>
      <xdr:rowOff>57148</xdr:rowOff>
    </xdr:from>
    <xdr:to>
      <xdr:col>1</xdr:col>
      <xdr:colOff>1238250</xdr:colOff>
      <xdr:row>123</xdr:row>
      <xdr:rowOff>154728</xdr:rowOff>
    </xdr:to>
    <xdr:pic>
      <xdr:nvPicPr>
        <xdr:cNvPr id="134659" name="Объект 7"/>
        <xdr:cNvPicPr>
          <a:picLocks noGrp="1"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2473" y="49860992"/>
          <a:ext cx="783433" cy="1192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55</xdr:row>
      <xdr:rowOff>38100</xdr:rowOff>
    </xdr:from>
    <xdr:to>
      <xdr:col>2</xdr:col>
      <xdr:colOff>1438275</xdr:colOff>
      <xdr:row>56</xdr:row>
      <xdr:rowOff>295275</xdr:rowOff>
    </xdr:to>
    <xdr:pic>
      <xdr:nvPicPr>
        <xdr:cNvPr id="134660" name="Рисунок 15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18564225"/>
          <a:ext cx="2733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56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7000875" y="9534525"/>
          <a:ext cx="0" cy="1038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56</xdr:row>
      <xdr:rowOff>0</xdr:rowOff>
    </xdr:from>
    <xdr:to>
      <xdr:col>3</xdr:col>
      <xdr:colOff>0</xdr:colOff>
      <xdr:row>58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5572125" y="9534525"/>
          <a:ext cx="0" cy="1038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55</xdr:row>
      <xdr:rowOff>0</xdr:rowOff>
    </xdr:from>
    <xdr:to>
      <xdr:col>4</xdr:col>
      <xdr:colOff>0</xdr:colOff>
      <xdr:row>57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7000875" y="9086850"/>
          <a:ext cx="0" cy="8001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5572125" y="9086850"/>
          <a:ext cx="0" cy="8001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673417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530542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673417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530542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271463</xdr:colOff>
      <xdr:row>4</xdr:row>
      <xdr:rowOff>35719</xdr:rowOff>
    </xdr:from>
    <xdr:to>
      <xdr:col>2</xdr:col>
      <xdr:colOff>1459707</xdr:colOff>
      <xdr:row>6</xdr:row>
      <xdr:rowOff>35719</xdr:rowOff>
    </xdr:to>
    <xdr:pic>
      <xdr:nvPicPr>
        <xdr:cNvPr id="134669" name="Рисунок 14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1463" y="1166813"/>
          <a:ext cx="2807494" cy="58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4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673417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530542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673417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5305425" y="200025"/>
          <a:ext cx="0" cy="1076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26193</xdr:colOff>
      <xdr:row>10</xdr:row>
      <xdr:rowOff>83343</xdr:rowOff>
    </xdr:from>
    <xdr:to>
      <xdr:col>1</xdr:col>
      <xdr:colOff>1283493</xdr:colOff>
      <xdr:row>11</xdr:row>
      <xdr:rowOff>726280</xdr:rowOff>
    </xdr:to>
    <xdr:pic>
      <xdr:nvPicPr>
        <xdr:cNvPr id="13467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49" y="3119437"/>
          <a:ext cx="1257300" cy="126206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50006</xdr:colOff>
      <xdr:row>13</xdr:row>
      <xdr:rowOff>47626</xdr:rowOff>
    </xdr:from>
    <xdr:to>
      <xdr:col>1</xdr:col>
      <xdr:colOff>1307306</xdr:colOff>
      <xdr:row>14</xdr:row>
      <xdr:rowOff>709613</xdr:rowOff>
    </xdr:to>
    <xdr:pic>
      <xdr:nvPicPr>
        <xdr:cNvPr id="1346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7662" y="4476751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61912</xdr:colOff>
      <xdr:row>19</xdr:row>
      <xdr:rowOff>4763</xdr:rowOff>
    </xdr:from>
    <xdr:to>
      <xdr:col>1</xdr:col>
      <xdr:colOff>1319212</xdr:colOff>
      <xdr:row>19</xdr:row>
      <xdr:rowOff>1262063</xdr:rowOff>
    </xdr:to>
    <xdr:pic>
      <xdr:nvPicPr>
        <xdr:cNvPr id="13467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9568" y="6124576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47625</xdr:colOff>
      <xdr:row>23</xdr:row>
      <xdr:rowOff>47625</xdr:rowOff>
    </xdr:from>
    <xdr:to>
      <xdr:col>1</xdr:col>
      <xdr:colOff>1314450</xdr:colOff>
      <xdr:row>25</xdr:row>
      <xdr:rowOff>400050</xdr:rowOff>
    </xdr:to>
    <xdr:pic>
      <xdr:nvPicPr>
        <xdr:cNvPr id="1346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7667625"/>
          <a:ext cx="12668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228600</xdr:colOff>
      <xdr:row>27</xdr:row>
      <xdr:rowOff>47625</xdr:rowOff>
    </xdr:from>
    <xdr:to>
      <xdr:col>1</xdr:col>
      <xdr:colOff>1162050</xdr:colOff>
      <xdr:row>28</xdr:row>
      <xdr:rowOff>666751</xdr:rowOff>
    </xdr:to>
    <xdr:pic>
      <xdr:nvPicPr>
        <xdr:cNvPr id="13467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" y="9001125"/>
          <a:ext cx="933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297655</xdr:colOff>
      <xdr:row>61</xdr:row>
      <xdr:rowOff>92868</xdr:rowOff>
    </xdr:from>
    <xdr:to>
      <xdr:col>1</xdr:col>
      <xdr:colOff>1257299</xdr:colOff>
      <xdr:row>63</xdr:row>
      <xdr:rowOff>426242</xdr:rowOff>
    </xdr:to>
    <xdr:pic>
      <xdr:nvPicPr>
        <xdr:cNvPr id="1346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7655" y="24095868"/>
          <a:ext cx="1257300" cy="126206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154781</xdr:colOff>
      <xdr:row>64</xdr:row>
      <xdr:rowOff>35717</xdr:rowOff>
    </xdr:from>
    <xdr:to>
      <xdr:col>1</xdr:col>
      <xdr:colOff>1204912</xdr:colOff>
      <xdr:row>64</xdr:row>
      <xdr:rowOff>1085848</xdr:rowOff>
    </xdr:to>
    <xdr:pic>
      <xdr:nvPicPr>
        <xdr:cNvPr id="13468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2437" y="25443655"/>
          <a:ext cx="1050131" cy="105013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</xdr:colOff>
      <xdr:row>65</xdr:row>
      <xdr:rowOff>92869</xdr:rowOff>
    </xdr:from>
    <xdr:to>
      <xdr:col>1</xdr:col>
      <xdr:colOff>1285875</xdr:colOff>
      <xdr:row>66</xdr:row>
      <xdr:rowOff>673895</xdr:rowOff>
    </xdr:to>
    <xdr:pic>
      <xdr:nvPicPr>
        <xdr:cNvPr id="1346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6231" y="27596307"/>
          <a:ext cx="1257300" cy="127158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369094</xdr:colOff>
      <xdr:row>67</xdr:row>
      <xdr:rowOff>42864</xdr:rowOff>
    </xdr:from>
    <xdr:to>
      <xdr:col>1</xdr:col>
      <xdr:colOff>990600</xdr:colOff>
      <xdr:row>67</xdr:row>
      <xdr:rowOff>1078707</xdr:rowOff>
    </xdr:to>
    <xdr:pic>
      <xdr:nvPicPr>
        <xdr:cNvPr id="1346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0" y="28177333"/>
          <a:ext cx="621506" cy="10358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130969</xdr:colOff>
      <xdr:row>71</xdr:row>
      <xdr:rowOff>65231</xdr:rowOff>
    </xdr:from>
    <xdr:to>
      <xdr:col>1</xdr:col>
      <xdr:colOff>1131093</xdr:colOff>
      <xdr:row>72</xdr:row>
      <xdr:rowOff>658378</xdr:rowOff>
    </xdr:to>
    <xdr:pic>
      <xdr:nvPicPr>
        <xdr:cNvPr id="1346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8625" y="32033512"/>
          <a:ext cx="1000124" cy="12122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104775</xdr:colOff>
      <xdr:row>73</xdr:row>
      <xdr:rowOff>66675</xdr:rowOff>
    </xdr:from>
    <xdr:to>
      <xdr:col>1</xdr:col>
      <xdr:colOff>1152525</xdr:colOff>
      <xdr:row>74</xdr:row>
      <xdr:rowOff>695326</xdr:rowOff>
    </xdr:to>
    <xdr:pic>
      <xdr:nvPicPr>
        <xdr:cNvPr id="1346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0050" y="27822525"/>
          <a:ext cx="10477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95250</xdr:colOff>
      <xdr:row>75</xdr:row>
      <xdr:rowOff>38100</xdr:rowOff>
    </xdr:from>
    <xdr:to>
      <xdr:col>1</xdr:col>
      <xdr:colOff>1143000</xdr:colOff>
      <xdr:row>77</xdr:row>
      <xdr:rowOff>390526</xdr:rowOff>
    </xdr:to>
    <xdr:pic>
      <xdr:nvPicPr>
        <xdr:cNvPr id="1346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0525" y="29146500"/>
          <a:ext cx="10477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0</xdr:colOff>
      <xdr:row>106</xdr:row>
      <xdr:rowOff>0</xdr:rowOff>
    </xdr:from>
    <xdr:to>
      <xdr:col>4</xdr:col>
      <xdr:colOff>0</xdr:colOff>
      <xdr:row>108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6162675" y="23060025"/>
          <a:ext cx="0" cy="1190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106</xdr:row>
      <xdr:rowOff>0</xdr:rowOff>
    </xdr:from>
    <xdr:to>
      <xdr:col>3</xdr:col>
      <xdr:colOff>0</xdr:colOff>
      <xdr:row>108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4962525" y="23060025"/>
          <a:ext cx="0" cy="1190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105</xdr:row>
      <xdr:rowOff>0</xdr:rowOff>
    </xdr:from>
    <xdr:to>
      <xdr:col>4</xdr:col>
      <xdr:colOff>0</xdr:colOff>
      <xdr:row>107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6162675" y="22783800"/>
          <a:ext cx="0" cy="6667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4962525" y="22783800"/>
          <a:ext cx="0" cy="6667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16668</xdr:colOff>
      <xdr:row>112</xdr:row>
      <xdr:rowOff>245272</xdr:rowOff>
    </xdr:from>
    <xdr:to>
      <xdr:col>1</xdr:col>
      <xdr:colOff>1255749</xdr:colOff>
      <xdr:row>116</xdr:row>
      <xdr:rowOff>285751</xdr:rowOff>
    </xdr:to>
    <xdr:pic>
      <xdr:nvPicPr>
        <xdr:cNvPr id="13469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4324" y="44607960"/>
          <a:ext cx="1239081" cy="12668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97630</xdr:colOff>
      <xdr:row>120</xdr:row>
      <xdr:rowOff>178595</xdr:rowOff>
    </xdr:from>
    <xdr:to>
      <xdr:col>1</xdr:col>
      <xdr:colOff>402430</xdr:colOff>
      <xdr:row>123</xdr:row>
      <xdr:rowOff>171452</xdr:rowOff>
    </xdr:to>
    <xdr:pic>
      <xdr:nvPicPr>
        <xdr:cNvPr id="1346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5286" y="50256283"/>
          <a:ext cx="304800" cy="81438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57150</xdr:colOff>
      <xdr:row>105</xdr:row>
      <xdr:rowOff>47625</xdr:rowOff>
    </xdr:from>
    <xdr:to>
      <xdr:col>2</xdr:col>
      <xdr:colOff>1466850</xdr:colOff>
      <xdr:row>106</xdr:row>
      <xdr:rowOff>266700</xdr:rowOff>
    </xdr:to>
    <xdr:pic>
      <xdr:nvPicPr>
        <xdr:cNvPr id="134692" name="Рисунок 15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35918775"/>
          <a:ext cx="2733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8096250" y="27117675"/>
          <a:ext cx="0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6981825" y="27117675"/>
          <a:ext cx="0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228600</xdr:colOff>
      <xdr:row>97</xdr:row>
      <xdr:rowOff>47625</xdr:rowOff>
    </xdr:from>
    <xdr:to>
      <xdr:col>1</xdr:col>
      <xdr:colOff>1123950</xdr:colOff>
      <xdr:row>97</xdr:row>
      <xdr:rowOff>723900</xdr:rowOff>
    </xdr:to>
    <xdr:pic>
      <xdr:nvPicPr>
        <xdr:cNvPr id="1346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3875" y="34480500"/>
          <a:ext cx="895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154</xdr:row>
      <xdr:rowOff>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8096250" y="24698325"/>
          <a:ext cx="0" cy="15906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154</xdr:row>
      <xdr:rowOff>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6981825" y="24698325"/>
          <a:ext cx="0" cy="15906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148</xdr:row>
      <xdr:rowOff>0</xdr:rowOff>
    </xdr:from>
    <xdr:to>
      <xdr:col>4</xdr:col>
      <xdr:colOff>0</xdr:colOff>
      <xdr:row>150</xdr:row>
      <xdr:rowOff>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8096250" y="24231600"/>
          <a:ext cx="0" cy="790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148</xdr:row>
      <xdr:rowOff>0</xdr:rowOff>
    </xdr:from>
    <xdr:to>
      <xdr:col>3</xdr:col>
      <xdr:colOff>0</xdr:colOff>
      <xdr:row>150</xdr:row>
      <xdr:rowOff>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6981825" y="24231600"/>
          <a:ext cx="0" cy="790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304800</xdr:colOff>
      <xdr:row>159</xdr:row>
      <xdr:rowOff>38100</xdr:rowOff>
    </xdr:from>
    <xdr:to>
      <xdr:col>1</xdr:col>
      <xdr:colOff>1114425</xdr:colOff>
      <xdr:row>162</xdr:row>
      <xdr:rowOff>0</xdr:rowOff>
    </xdr:to>
    <xdr:pic>
      <xdr:nvPicPr>
        <xdr:cNvPr id="134702" name="Рисунок 4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46453425"/>
          <a:ext cx="8096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154</xdr:row>
      <xdr:rowOff>19050</xdr:rowOff>
    </xdr:from>
    <xdr:to>
      <xdr:col>1</xdr:col>
      <xdr:colOff>1276350</xdr:colOff>
      <xdr:row>158</xdr:row>
      <xdr:rowOff>9525</xdr:rowOff>
    </xdr:to>
    <xdr:pic>
      <xdr:nvPicPr>
        <xdr:cNvPr id="134703" name="Рисунок 3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9575" y="44624625"/>
          <a:ext cx="1162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167</xdr:row>
      <xdr:rowOff>9525</xdr:rowOff>
    </xdr:from>
    <xdr:to>
      <xdr:col>1</xdr:col>
      <xdr:colOff>1076325</xdr:colOff>
      <xdr:row>171</xdr:row>
      <xdr:rowOff>95250</xdr:rowOff>
    </xdr:to>
    <xdr:pic>
      <xdr:nvPicPr>
        <xdr:cNvPr id="134704" name="Рисунок 2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7675" y="49453800"/>
          <a:ext cx="9239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162</xdr:row>
      <xdr:rowOff>114300</xdr:rowOff>
    </xdr:from>
    <xdr:to>
      <xdr:col>1</xdr:col>
      <xdr:colOff>1133475</xdr:colOff>
      <xdr:row>166</xdr:row>
      <xdr:rowOff>28575</xdr:rowOff>
    </xdr:to>
    <xdr:pic>
      <xdr:nvPicPr>
        <xdr:cNvPr id="134705" name="Рисунок 1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3900" y="47739300"/>
          <a:ext cx="7048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149</xdr:row>
      <xdr:rowOff>228600</xdr:rowOff>
    </xdr:from>
    <xdr:to>
      <xdr:col>1</xdr:col>
      <xdr:colOff>1190625</xdr:colOff>
      <xdr:row>152</xdr:row>
      <xdr:rowOff>152401</xdr:rowOff>
    </xdr:to>
    <xdr:pic>
      <xdr:nvPicPr>
        <xdr:cNvPr id="134706" name="Рисунок 54" descr="футболк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43291125"/>
          <a:ext cx="1076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143</xdr:row>
      <xdr:rowOff>0</xdr:rowOff>
    </xdr:from>
    <xdr:to>
      <xdr:col>2</xdr:col>
      <xdr:colOff>0</xdr:colOff>
      <xdr:row>145</xdr:row>
      <xdr:rowOff>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22955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143</xdr:row>
      <xdr:rowOff>0</xdr:rowOff>
    </xdr:from>
    <xdr:to>
      <xdr:col>2</xdr:col>
      <xdr:colOff>0</xdr:colOff>
      <xdr:row>145</xdr:row>
      <xdr:rowOff>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22955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143</xdr:row>
      <xdr:rowOff>0</xdr:rowOff>
    </xdr:from>
    <xdr:to>
      <xdr:col>2</xdr:col>
      <xdr:colOff>0</xdr:colOff>
      <xdr:row>145</xdr:row>
      <xdr:rowOff>0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22955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143</xdr:row>
      <xdr:rowOff>0</xdr:rowOff>
    </xdr:from>
    <xdr:to>
      <xdr:col>2</xdr:col>
      <xdr:colOff>0</xdr:colOff>
      <xdr:row>145</xdr:row>
      <xdr:rowOff>0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22955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143</xdr:row>
      <xdr:rowOff>0</xdr:rowOff>
    </xdr:from>
    <xdr:to>
      <xdr:col>4</xdr:col>
      <xdr:colOff>0</xdr:colOff>
      <xdr:row>145</xdr:row>
      <xdr:rowOff>0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8096250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143</xdr:row>
      <xdr:rowOff>0</xdr:rowOff>
    </xdr:from>
    <xdr:to>
      <xdr:col>4</xdr:col>
      <xdr:colOff>0</xdr:colOff>
      <xdr:row>145</xdr:row>
      <xdr:rowOff>0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8096250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143</xdr:row>
      <xdr:rowOff>0</xdr:rowOff>
    </xdr:from>
    <xdr:to>
      <xdr:col>4</xdr:col>
      <xdr:colOff>0</xdr:colOff>
      <xdr:row>145</xdr:row>
      <xdr:rowOff>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8096250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143</xdr:row>
      <xdr:rowOff>0</xdr:rowOff>
    </xdr:from>
    <xdr:to>
      <xdr:col>4</xdr:col>
      <xdr:colOff>0</xdr:colOff>
      <xdr:row>145</xdr:row>
      <xdr:rowOff>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8096250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6981825" y="21297900"/>
          <a:ext cx="0" cy="1466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 editAs="oneCell">
    <xdr:from>
      <xdr:col>1</xdr:col>
      <xdr:colOff>38100</xdr:colOff>
      <xdr:row>143</xdr:row>
      <xdr:rowOff>9525</xdr:rowOff>
    </xdr:from>
    <xdr:to>
      <xdr:col>2</xdr:col>
      <xdr:colOff>1447800</xdr:colOff>
      <xdr:row>144</xdr:row>
      <xdr:rowOff>247650</xdr:rowOff>
    </xdr:to>
    <xdr:pic>
      <xdr:nvPicPr>
        <xdr:cNvPr id="134723" name="Рисунок 15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41195625"/>
          <a:ext cx="2733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6584156" y="33170813"/>
          <a:ext cx="0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172</xdr:row>
      <xdr:rowOff>0</xdr:rowOff>
    </xdr:from>
    <xdr:to>
      <xdr:col>3</xdr:col>
      <xdr:colOff>0</xdr:colOff>
      <xdr:row>173</xdr:row>
      <xdr:rowOff>0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5381625" y="33170813"/>
          <a:ext cx="0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6584156" y="32039719"/>
          <a:ext cx="0" cy="14525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5381625" y="32039719"/>
          <a:ext cx="0" cy="14525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478631</xdr:colOff>
      <xdr:row>91</xdr:row>
      <xdr:rowOff>50008</xdr:rowOff>
    </xdr:from>
    <xdr:to>
      <xdr:col>1</xdr:col>
      <xdr:colOff>869156</xdr:colOff>
      <xdr:row>92</xdr:row>
      <xdr:rowOff>12172</xdr:rowOff>
    </xdr:to>
    <xdr:pic>
      <xdr:nvPicPr>
        <xdr:cNvPr id="1347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76287" y="33685164"/>
          <a:ext cx="390525" cy="99800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454818</xdr:colOff>
      <xdr:row>92</xdr:row>
      <xdr:rowOff>166688</xdr:rowOff>
    </xdr:from>
    <xdr:to>
      <xdr:col>1</xdr:col>
      <xdr:colOff>873918</xdr:colOff>
      <xdr:row>93</xdr:row>
      <xdr:rowOff>578645</xdr:rowOff>
    </xdr:to>
    <xdr:pic>
      <xdr:nvPicPr>
        <xdr:cNvPr id="1347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2474" y="34968657"/>
          <a:ext cx="419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571500</xdr:colOff>
      <xdr:row>94</xdr:row>
      <xdr:rowOff>57150</xdr:rowOff>
    </xdr:from>
    <xdr:to>
      <xdr:col>1</xdr:col>
      <xdr:colOff>990600</xdr:colOff>
      <xdr:row>95</xdr:row>
      <xdr:rowOff>495301</xdr:rowOff>
    </xdr:to>
    <xdr:pic>
      <xdr:nvPicPr>
        <xdr:cNvPr id="1347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66775" y="33108900"/>
          <a:ext cx="419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0</xdr:colOff>
      <xdr:row>97</xdr:row>
      <xdr:rowOff>0</xdr:rowOff>
    </xdr:from>
    <xdr:to>
      <xdr:col>4</xdr:col>
      <xdr:colOff>0</xdr:colOff>
      <xdr:row>103</xdr:row>
      <xdr:rowOff>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6584156" y="49232344"/>
          <a:ext cx="0" cy="24526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97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5381625" y="49232344"/>
          <a:ext cx="0" cy="24526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28575</xdr:colOff>
      <xdr:row>180</xdr:row>
      <xdr:rowOff>76200</xdr:rowOff>
    </xdr:from>
    <xdr:to>
      <xdr:col>1</xdr:col>
      <xdr:colOff>1276350</xdr:colOff>
      <xdr:row>185</xdr:row>
      <xdr:rowOff>76201</xdr:rowOff>
    </xdr:to>
    <xdr:pic>
      <xdr:nvPicPr>
        <xdr:cNvPr id="1347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23850" y="54749700"/>
          <a:ext cx="12477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179</xdr:row>
      <xdr:rowOff>0</xdr:rowOff>
    </xdr:from>
    <xdr:to>
      <xdr:col>4</xdr:col>
      <xdr:colOff>0</xdr:colOff>
      <xdr:row>191</xdr:row>
      <xdr:rowOff>0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6584156" y="46684406"/>
          <a:ext cx="0" cy="153590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179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5381625" y="46684406"/>
          <a:ext cx="0" cy="153590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178</xdr:row>
      <xdr:rowOff>0</xdr:rowOff>
    </xdr:from>
    <xdr:to>
      <xdr:col>4</xdr:col>
      <xdr:colOff>0</xdr:colOff>
      <xdr:row>180</xdr:row>
      <xdr:rowOff>0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6584156" y="46482000"/>
          <a:ext cx="0" cy="54768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178</xdr:row>
      <xdr:rowOff>0</xdr:rowOff>
    </xdr:from>
    <xdr:to>
      <xdr:col>3</xdr:col>
      <xdr:colOff>0</xdr:colOff>
      <xdr:row>180</xdr:row>
      <xdr:rowOff>0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5381625" y="46482000"/>
          <a:ext cx="0" cy="54768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1619250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1619250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1619250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1619250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174</xdr:row>
      <xdr:rowOff>0</xdr:rowOff>
    </xdr:from>
    <xdr:to>
      <xdr:col>4</xdr:col>
      <xdr:colOff>0</xdr:colOff>
      <xdr:row>176</xdr:row>
      <xdr:rowOff>0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6584156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174</xdr:row>
      <xdr:rowOff>0</xdr:rowOff>
    </xdr:from>
    <xdr:to>
      <xdr:col>4</xdr:col>
      <xdr:colOff>0</xdr:colOff>
      <xdr:row>176</xdr:row>
      <xdr:rowOff>0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6584156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174</xdr:row>
      <xdr:rowOff>0</xdr:rowOff>
    </xdr:from>
    <xdr:to>
      <xdr:col>4</xdr:col>
      <xdr:colOff>0</xdr:colOff>
      <xdr:row>176</xdr:row>
      <xdr:rowOff>0</xdr:rowOff>
    </xdr:to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6584156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174</xdr:row>
      <xdr:rowOff>0</xdr:rowOff>
    </xdr:from>
    <xdr:to>
      <xdr:col>4</xdr:col>
      <xdr:colOff>0</xdr:colOff>
      <xdr:row>176</xdr:row>
      <xdr:rowOff>0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6584156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5381625" y="45017531"/>
          <a:ext cx="0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 editAs="oneCell">
    <xdr:from>
      <xdr:col>1</xdr:col>
      <xdr:colOff>38100</xdr:colOff>
      <xdr:row>174</xdr:row>
      <xdr:rowOff>9525</xdr:rowOff>
    </xdr:from>
    <xdr:to>
      <xdr:col>2</xdr:col>
      <xdr:colOff>1447800</xdr:colOff>
      <xdr:row>175</xdr:row>
      <xdr:rowOff>247650</xdr:rowOff>
    </xdr:to>
    <xdr:pic>
      <xdr:nvPicPr>
        <xdr:cNvPr id="134755" name="Рисунок 15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52730400"/>
          <a:ext cx="2733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28</xdr:row>
      <xdr:rowOff>0</xdr:rowOff>
    </xdr:from>
    <xdr:to>
      <xdr:col>4</xdr:col>
      <xdr:colOff>0</xdr:colOff>
      <xdr:row>50</xdr:row>
      <xdr:rowOff>0</xdr:rowOff>
    </xdr:to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6584156" y="30289500"/>
          <a:ext cx="0" cy="833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50</xdr:row>
      <xdr:rowOff>0</xdr:rowOff>
    </xdr:to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5381625" y="30289500"/>
          <a:ext cx="0" cy="833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76200</xdr:colOff>
      <xdr:row>33</xdr:row>
      <xdr:rowOff>95250</xdr:rowOff>
    </xdr:from>
    <xdr:to>
      <xdr:col>1</xdr:col>
      <xdr:colOff>962025</xdr:colOff>
      <xdr:row>34</xdr:row>
      <xdr:rowOff>166688</xdr:rowOff>
    </xdr:to>
    <xdr:pic>
      <xdr:nvPicPr>
        <xdr:cNvPr id="1347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71475" y="10601325"/>
          <a:ext cx="885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238125</xdr:colOff>
      <xdr:row>36</xdr:row>
      <xdr:rowOff>76200</xdr:rowOff>
    </xdr:from>
    <xdr:to>
      <xdr:col>1</xdr:col>
      <xdr:colOff>1095375</xdr:colOff>
      <xdr:row>36</xdr:row>
      <xdr:rowOff>866775</xdr:rowOff>
    </xdr:to>
    <xdr:pic>
      <xdr:nvPicPr>
        <xdr:cNvPr id="1347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35781" y="13184981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361950</xdr:colOff>
      <xdr:row>38</xdr:row>
      <xdr:rowOff>38100</xdr:rowOff>
    </xdr:from>
    <xdr:to>
      <xdr:col>1</xdr:col>
      <xdr:colOff>1009650</xdr:colOff>
      <xdr:row>38</xdr:row>
      <xdr:rowOff>1133475</xdr:rowOff>
    </xdr:to>
    <xdr:pic>
      <xdr:nvPicPr>
        <xdr:cNvPr id="1347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57225" y="14306550"/>
          <a:ext cx="647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178593</xdr:colOff>
      <xdr:row>47</xdr:row>
      <xdr:rowOff>16669</xdr:rowOff>
    </xdr:from>
    <xdr:to>
      <xdr:col>1</xdr:col>
      <xdr:colOff>1169193</xdr:colOff>
      <xdr:row>47</xdr:row>
      <xdr:rowOff>1007269</xdr:rowOff>
    </xdr:to>
    <xdr:pic>
      <xdr:nvPicPr>
        <xdr:cNvPr id="13476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49" y="17375982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361950</xdr:colOff>
      <xdr:row>48</xdr:row>
      <xdr:rowOff>47625</xdr:rowOff>
    </xdr:from>
    <xdr:to>
      <xdr:col>1</xdr:col>
      <xdr:colOff>1057275</xdr:colOff>
      <xdr:row>48</xdr:row>
      <xdr:rowOff>942975</xdr:rowOff>
    </xdr:to>
    <xdr:pic>
      <xdr:nvPicPr>
        <xdr:cNvPr id="1347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7225" y="16802100"/>
          <a:ext cx="695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533400</xdr:colOff>
      <xdr:row>33</xdr:row>
      <xdr:rowOff>790575</xdr:rowOff>
    </xdr:from>
    <xdr:to>
      <xdr:col>1</xdr:col>
      <xdr:colOff>1181100</xdr:colOff>
      <xdr:row>34</xdr:row>
      <xdr:rowOff>557213</xdr:rowOff>
    </xdr:to>
    <xdr:pic>
      <xdr:nvPicPr>
        <xdr:cNvPr id="1347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28675" y="11296650"/>
          <a:ext cx="6477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5381625" y="26793825"/>
          <a:ext cx="0" cy="1457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5381625" y="26489025"/>
          <a:ext cx="0" cy="657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56</xdr:row>
      <xdr:rowOff>0</xdr:rowOff>
    </xdr:from>
    <xdr:to>
      <xdr:col>3</xdr:col>
      <xdr:colOff>0</xdr:colOff>
      <xdr:row>58</xdr:row>
      <xdr:rowOff>0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5381625" y="1404938"/>
          <a:ext cx="0" cy="9405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106</xdr:row>
      <xdr:rowOff>0</xdr:rowOff>
    </xdr:from>
    <xdr:to>
      <xdr:col>3</xdr:col>
      <xdr:colOff>0</xdr:colOff>
      <xdr:row>108</xdr:row>
      <xdr:rowOff>0</xdr:rowOff>
    </xdr:to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5381625" y="1404938"/>
          <a:ext cx="0" cy="9405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105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5381625" y="1131094"/>
          <a:ext cx="0" cy="5834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0</xdr:colOff>
      <xdr:row>146</xdr:row>
      <xdr:rowOff>0</xdr:rowOff>
    </xdr:to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5381625" y="36028313"/>
          <a:ext cx="0" cy="97631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0</xdr:colOff>
      <xdr:row>146</xdr:row>
      <xdr:rowOff>0</xdr:rowOff>
    </xdr:to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5381625" y="36028313"/>
          <a:ext cx="0" cy="97631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143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5381625" y="35718750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1619250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1619250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1619250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1619250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175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5381625" y="41338500"/>
          <a:ext cx="0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8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29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30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175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231" name="Text Box 1"/>
        <xdr:cNvSpPr txBox="1">
          <a:spLocks noChangeArrowheads="1"/>
        </xdr:cNvSpPr>
      </xdr:nvSpPr>
      <xdr:spPr bwMode="auto">
        <a:xfrm>
          <a:off x="5381625" y="41338500"/>
          <a:ext cx="0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174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232" name="Text Box 1"/>
        <xdr:cNvSpPr txBox="1">
          <a:spLocks noChangeArrowheads="1"/>
        </xdr:cNvSpPr>
      </xdr:nvSpPr>
      <xdr:spPr bwMode="auto">
        <a:xfrm>
          <a:off x="5381625" y="41040844"/>
          <a:ext cx="0" cy="6072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342900</xdr:colOff>
      <xdr:row>94</xdr:row>
      <xdr:rowOff>142875</xdr:rowOff>
    </xdr:from>
    <xdr:to>
      <xdr:col>1</xdr:col>
      <xdr:colOff>762000</xdr:colOff>
      <xdr:row>95</xdr:row>
      <xdr:rowOff>585788</xdr:rowOff>
    </xdr:to>
    <xdr:pic>
      <xdr:nvPicPr>
        <xdr:cNvPr id="1348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38175" y="33194625"/>
          <a:ext cx="419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145256</xdr:colOff>
      <xdr:row>35</xdr:row>
      <xdr:rowOff>59532</xdr:rowOff>
    </xdr:from>
    <xdr:to>
      <xdr:col>1</xdr:col>
      <xdr:colOff>1181100</xdr:colOff>
      <xdr:row>36</xdr:row>
      <xdr:rowOff>1</xdr:rowOff>
    </xdr:to>
    <xdr:pic>
      <xdr:nvPicPr>
        <xdr:cNvPr id="1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912" y="12227720"/>
          <a:ext cx="1035844" cy="103584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0</xdr:colOff>
      <xdr:row>101</xdr:row>
      <xdr:rowOff>0</xdr:rowOff>
    </xdr:from>
    <xdr:to>
      <xdr:col>4</xdr:col>
      <xdr:colOff>0</xdr:colOff>
      <xdr:row>103</xdr:row>
      <xdr:rowOff>0</xdr:rowOff>
    </xdr:to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6584156" y="56268938"/>
          <a:ext cx="0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101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5381625" y="56268938"/>
          <a:ext cx="0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97</xdr:row>
      <xdr:rowOff>0</xdr:rowOff>
    </xdr:from>
    <xdr:to>
      <xdr:col>4</xdr:col>
      <xdr:colOff>0</xdr:colOff>
      <xdr:row>102</xdr:row>
      <xdr:rowOff>0</xdr:rowOff>
    </xdr:to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6584156" y="55161656"/>
          <a:ext cx="0" cy="14287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97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5381625" y="55161656"/>
          <a:ext cx="0" cy="14287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76200</xdr:colOff>
      <xdr:row>99</xdr:row>
      <xdr:rowOff>114300</xdr:rowOff>
    </xdr:from>
    <xdr:ext cx="1200150" cy="602457"/>
    <xdr:pic>
      <xdr:nvPicPr>
        <xdr:cNvPr id="1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73856" y="55847456"/>
          <a:ext cx="1200150" cy="602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142878</xdr:colOff>
      <xdr:row>41</xdr:row>
      <xdr:rowOff>130973</xdr:rowOff>
    </xdr:from>
    <xdr:ext cx="1079501" cy="809626"/>
    <xdr:pic>
      <xdr:nvPicPr>
        <xdr:cNvPr id="1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314622">
          <a:off x="440534" y="21681286"/>
          <a:ext cx="1079501" cy="80962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1</xdr:col>
      <xdr:colOff>511970</xdr:colOff>
      <xdr:row>140</xdr:row>
      <xdr:rowOff>102963</xdr:rowOff>
    </xdr:from>
    <xdr:to>
      <xdr:col>1</xdr:col>
      <xdr:colOff>916782</xdr:colOff>
      <xdr:row>140</xdr:row>
      <xdr:rowOff>995163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47942276"/>
          <a:ext cx="404812" cy="8922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7060406" y="48434625"/>
          <a:ext cx="0" cy="26193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5857875" y="48434625"/>
          <a:ext cx="0" cy="26193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214313</xdr:colOff>
      <xdr:row>20</xdr:row>
      <xdr:rowOff>186993</xdr:rowOff>
    </xdr:from>
    <xdr:to>
      <xdr:col>1</xdr:col>
      <xdr:colOff>1255886</xdr:colOff>
      <xdr:row>20</xdr:row>
      <xdr:rowOff>1147450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9" y="7616493"/>
          <a:ext cx="1041573" cy="9604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119061</xdr:colOff>
      <xdr:row>69</xdr:row>
      <xdr:rowOff>52771</xdr:rowOff>
    </xdr:from>
    <xdr:to>
      <xdr:col>1</xdr:col>
      <xdr:colOff>1154905</xdr:colOff>
      <xdr:row>71</xdr:row>
      <xdr:rowOff>57017</xdr:rowOff>
    </xdr:to>
    <xdr:pic>
      <xdr:nvPicPr>
        <xdr:cNvPr id="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6717" y="33616490"/>
          <a:ext cx="1035844" cy="127821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297656</xdr:colOff>
      <xdr:row>16</xdr:row>
      <xdr:rowOff>353969</xdr:rowOff>
    </xdr:from>
    <xdr:to>
      <xdr:col>1</xdr:col>
      <xdr:colOff>988220</xdr:colOff>
      <xdr:row>17</xdr:row>
      <xdr:rowOff>357188</xdr:rowOff>
    </xdr:to>
    <xdr:pic>
      <xdr:nvPicPr>
        <xdr:cNvPr id="165" name="Picture 2" descr="C:\Users\v.tulchevskaya\AppData\Local\Microsoft\Windows\Temporary Internet Files\Content.Outlook\55OTEY45\KUZOV_PL 220_400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6509500"/>
          <a:ext cx="690564" cy="62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208594</xdr:colOff>
      <xdr:row>128</xdr:row>
      <xdr:rowOff>302964</xdr:rowOff>
    </xdr:from>
    <xdr:to>
      <xdr:col>1</xdr:col>
      <xdr:colOff>1258889</xdr:colOff>
      <xdr:row>133</xdr:row>
      <xdr:rowOff>180976</xdr:rowOff>
    </xdr:to>
    <xdr:pic>
      <xdr:nvPicPr>
        <xdr:cNvPr id="1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 bwMode="auto">
        <a:xfrm>
          <a:off x="208594" y="64168089"/>
          <a:ext cx="1347951" cy="109006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297657</xdr:colOff>
      <xdr:row>30</xdr:row>
      <xdr:rowOff>185648</xdr:rowOff>
    </xdr:from>
    <xdr:to>
      <xdr:col>1</xdr:col>
      <xdr:colOff>964409</xdr:colOff>
      <xdr:row>31</xdr:row>
      <xdr:rowOff>463587</xdr:rowOff>
    </xdr:to>
    <xdr:pic>
      <xdr:nvPicPr>
        <xdr:cNvPr id="1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595313" y="13401586"/>
          <a:ext cx="666752" cy="9208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239998</xdr:colOff>
      <xdr:row>87</xdr:row>
      <xdr:rowOff>321468</xdr:rowOff>
    </xdr:from>
    <xdr:to>
      <xdr:col>1</xdr:col>
      <xdr:colOff>1101134</xdr:colOff>
      <xdr:row>89</xdr:row>
      <xdr:rowOff>178593</xdr:rowOff>
    </xdr:to>
    <xdr:pic>
      <xdr:nvPicPr>
        <xdr:cNvPr id="1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 bwMode="auto">
        <a:xfrm>
          <a:off x="537654" y="43695937"/>
          <a:ext cx="861136" cy="8572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333375</xdr:colOff>
      <xdr:row>81</xdr:row>
      <xdr:rowOff>396076</xdr:rowOff>
    </xdr:from>
    <xdr:to>
      <xdr:col>1</xdr:col>
      <xdr:colOff>1035843</xdr:colOff>
      <xdr:row>83</xdr:row>
      <xdr:rowOff>95246</xdr:rowOff>
    </xdr:to>
    <xdr:pic>
      <xdr:nvPicPr>
        <xdr:cNvPr id="1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 bwMode="auto">
        <a:xfrm>
          <a:off x="631031" y="40770170"/>
          <a:ext cx="702468" cy="6992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242004</xdr:colOff>
      <xdr:row>84</xdr:row>
      <xdr:rowOff>333375</xdr:rowOff>
    </xdr:from>
    <xdr:to>
      <xdr:col>1</xdr:col>
      <xdr:colOff>1095382</xdr:colOff>
      <xdr:row>86</xdr:row>
      <xdr:rowOff>190498</xdr:rowOff>
    </xdr:to>
    <xdr:pic>
      <xdr:nvPicPr>
        <xdr:cNvPr id="1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 bwMode="auto">
        <a:xfrm>
          <a:off x="539660" y="42207656"/>
          <a:ext cx="853378" cy="8572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344368</xdr:colOff>
      <xdr:row>78</xdr:row>
      <xdr:rowOff>392907</xdr:rowOff>
    </xdr:from>
    <xdr:to>
      <xdr:col>1</xdr:col>
      <xdr:colOff>996253</xdr:colOff>
      <xdr:row>80</xdr:row>
      <xdr:rowOff>47623</xdr:rowOff>
    </xdr:to>
    <xdr:pic>
      <xdr:nvPicPr>
        <xdr:cNvPr id="18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 bwMode="auto">
        <a:xfrm>
          <a:off x="642024" y="39266813"/>
          <a:ext cx="651885" cy="6548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56520</xdr:colOff>
      <xdr:row>188</xdr:row>
      <xdr:rowOff>11905</xdr:rowOff>
    </xdr:from>
    <xdr:to>
      <xdr:col>1</xdr:col>
      <xdr:colOff>1286505</xdr:colOff>
      <xdr:row>191</xdr:row>
      <xdr:rowOff>142873</xdr:rowOff>
    </xdr:to>
    <xdr:pic>
      <xdr:nvPicPr>
        <xdr:cNvPr id="18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 bwMode="auto">
        <a:xfrm>
          <a:off x="354176" y="74152124"/>
          <a:ext cx="1229985" cy="1012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187</xdr:row>
      <xdr:rowOff>0</xdr:rowOff>
    </xdr:from>
    <xdr:to>
      <xdr:col>4</xdr:col>
      <xdr:colOff>0</xdr:colOff>
      <xdr:row>189</xdr:row>
      <xdr:rowOff>0</xdr:rowOff>
    </xdr:to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7060406" y="72128063"/>
          <a:ext cx="0" cy="40481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187</xdr:row>
      <xdr:rowOff>0</xdr:rowOff>
    </xdr:from>
    <xdr:to>
      <xdr:col>3</xdr:col>
      <xdr:colOff>0</xdr:colOff>
      <xdr:row>189</xdr:row>
      <xdr:rowOff>0</xdr:rowOff>
    </xdr:to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5857875" y="72128063"/>
          <a:ext cx="0" cy="40481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198</xdr:row>
      <xdr:rowOff>0</xdr:rowOff>
    </xdr:from>
    <xdr:to>
      <xdr:col>4</xdr:col>
      <xdr:colOff>0</xdr:colOff>
      <xdr:row>200</xdr:row>
      <xdr:rowOff>0</xdr:rowOff>
    </xdr:to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7322344" y="72128063"/>
          <a:ext cx="0" cy="3929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6119813" y="72128063"/>
          <a:ext cx="0" cy="3929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33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194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234" name="Text Box 1"/>
        <xdr:cNvSpPr txBox="1">
          <a:spLocks noChangeArrowheads="1"/>
        </xdr:cNvSpPr>
      </xdr:nvSpPr>
      <xdr:spPr bwMode="auto">
        <a:xfrm>
          <a:off x="7322344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35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194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236" name="Text Box 1"/>
        <xdr:cNvSpPr txBox="1">
          <a:spLocks noChangeArrowheads="1"/>
        </xdr:cNvSpPr>
      </xdr:nvSpPr>
      <xdr:spPr bwMode="auto">
        <a:xfrm>
          <a:off x="7322344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194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238" name="Text Box 1"/>
        <xdr:cNvSpPr txBox="1">
          <a:spLocks noChangeArrowheads="1"/>
        </xdr:cNvSpPr>
      </xdr:nvSpPr>
      <xdr:spPr bwMode="auto">
        <a:xfrm>
          <a:off x="7322344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39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4</xdr:col>
      <xdr:colOff>0</xdr:colOff>
      <xdr:row>194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322344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41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 editAs="oneCell">
    <xdr:from>
      <xdr:col>1</xdr:col>
      <xdr:colOff>38099</xdr:colOff>
      <xdr:row>194</xdr:row>
      <xdr:rowOff>45244</xdr:rowOff>
    </xdr:from>
    <xdr:to>
      <xdr:col>2</xdr:col>
      <xdr:colOff>1631156</xdr:colOff>
      <xdr:row>196</xdr:row>
      <xdr:rowOff>119063</xdr:rowOff>
    </xdr:to>
    <xdr:pic>
      <xdr:nvPicPr>
        <xdr:cNvPr id="242" name="Рисунок 15" descr="Безымян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5755" y="75721369"/>
          <a:ext cx="2914651" cy="550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43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44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45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46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47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48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300"/>
            </a:lnSpc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"/>
              <a:cs typeface="Arial"/>
            </a:rPr>
            <a:t>факс    449-39-97;    е-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mail:  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info@avtograph.com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strike="noStrike">
              <a:solidFill>
                <a:srgbClr val="0000FF"/>
              </a:solidFill>
              <a:latin typeface="Arial"/>
              <a:cs typeface="Arial"/>
            </a:rPr>
            <a:t>http://www.avtograph.com</a:t>
          </a:r>
          <a:r>
            <a:rPr lang="en-US" sz="1100" b="1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4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300"/>
            </a:lnSpc>
            <a:defRPr sz="1000"/>
          </a:pPr>
          <a:endParaRPr lang="en-US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194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50" name="Text Box 1"/>
        <xdr:cNvSpPr txBox="1">
          <a:spLocks noChangeArrowheads="1"/>
        </xdr:cNvSpPr>
      </xdr:nvSpPr>
      <xdr:spPr bwMode="auto">
        <a:xfrm>
          <a:off x="1619250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1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2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1">
            <a:lnSpc>
              <a:spcPts val="1100"/>
            </a:lnSpc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strike="noStrike">
              <a:solidFill>
                <a:srgbClr val="0000FF"/>
              </a:solidFill>
              <a:latin typeface="Arial"/>
              <a:cs typeface="Arial"/>
            </a:rPr>
            <a:t>е-</a:t>
          </a: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mail:   info@avtograph.com  </a:t>
          </a:r>
        </a:p>
        <a:p>
          <a:pPr algn="l" rtl="1">
            <a:lnSpc>
              <a:spcPts val="1000"/>
            </a:lnSpc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1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lnSpc>
              <a:spcPts val="1000"/>
            </a:lnSpc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3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4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/>
        </a:p>
      </xdr:txBody>
    </xdr:sp>
    <xdr:clientData/>
  </xdr:twoCellAnchor>
  <xdr:twoCellAnchor>
    <xdr:from>
      <xdr:col>3</xdr:col>
      <xdr:colOff>0</xdr:colOff>
      <xdr:row>195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255" name="Text Box 1"/>
        <xdr:cNvSpPr txBox="1">
          <a:spLocks noChangeArrowheads="1"/>
        </xdr:cNvSpPr>
      </xdr:nvSpPr>
      <xdr:spPr bwMode="auto">
        <a:xfrm>
          <a:off x="6119813" y="70866000"/>
          <a:ext cx="0" cy="86915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6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7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8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60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195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6119813" y="70866000"/>
          <a:ext cx="0" cy="86915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262" name="Text Box 1"/>
        <xdr:cNvSpPr txBox="1">
          <a:spLocks noChangeArrowheads="1"/>
        </xdr:cNvSpPr>
      </xdr:nvSpPr>
      <xdr:spPr bwMode="auto">
        <a:xfrm>
          <a:off x="6119813" y="70556438"/>
          <a:ext cx="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ТД "АВТОграф"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193171, Санкт-Петербург, ул. Бабушкина 36/1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Тел.   (812)  449-41-02,    449-3996,     560-08-72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факс    449-39-97;    </a:t>
          </a: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е-mail:   info@avtograph.com 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  http://www.avtograph.com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17695</xdr:colOff>
      <xdr:row>200</xdr:row>
      <xdr:rowOff>173716</xdr:rowOff>
    </xdr:from>
    <xdr:to>
      <xdr:col>1</xdr:col>
      <xdr:colOff>1297782</xdr:colOff>
      <xdr:row>203</xdr:row>
      <xdr:rowOff>130970</xdr:rowOff>
    </xdr:to>
    <xdr:pic>
      <xdr:nvPicPr>
        <xdr:cNvPr id="2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 bwMode="auto">
        <a:xfrm>
          <a:off x="315351" y="78016779"/>
          <a:ext cx="1280087" cy="1171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95249</xdr:colOff>
      <xdr:row>45</xdr:row>
      <xdr:rowOff>23813</xdr:rowOff>
    </xdr:from>
    <xdr:to>
      <xdr:col>1</xdr:col>
      <xdr:colOff>1250156</xdr:colOff>
      <xdr:row>45</xdr:row>
      <xdr:rowOff>857656</xdr:rowOff>
    </xdr:to>
    <xdr:pic>
      <xdr:nvPicPr>
        <xdr:cNvPr id="264" name="Picture 2" descr="C:\Users\v.tulchevskaya\Documents\КУЗОВ\новости и акции\новинки ассортимента\пленка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5" y="23443407"/>
          <a:ext cx="1154907" cy="83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21</xdr:row>
      <xdr:rowOff>69534</xdr:rowOff>
    </xdr:from>
    <xdr:to>
      <xdr:col>1</xdr:col>
      <xdr:colOff>879658</xdr:colOff>
      <xdr:row>21</xdr:row>
      <xdr:rowOff>1245395</xdr:rowOff>
    </xdr:to>
    <xdr:pic>
      <xdr:nvPicPr>
        <xdr:cNvPr id="265" name="Picture 2" descr="C:\Users\v.tulchevskaya\Documents\КУЗОВ\новости и акции\новинки ассортимента\KUZOV_302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4376" y="10404159"/>
          <a:ext cx="462938" cy="1175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407690</xdr:colOff>
      <xdr:row>26</xdr:row>
      <xdr:rowOff>71437</xdr:rowOff>
    </xdr:from>
    <xdr:to>
      <xdr:col>1</xdr:col>
      <xdr:colOff>923926</xdr:colOff>
      <xdr:row>26</xdr:row>
      <xdr:rowOff>1312069</xdr:rowOff>
    </xdr:to>
    <xdr:pic>
      <xdr:nvPicPr>
        <xdr:cNvPr id="266" name="Picture 3" descr="C:\Users\v.tulchevskaya\Documents\КУЗОВ\новости и акции\новинки ассортимента\KUZOV_402.pn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05346" y="13251656"/>
          <a:ext cx="516236" cy="1240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382630</xdr:colOff>
      <xdr:row>29</xdr:row>
      <xdr:rowOff>119062</xdr:rowOff>
    </xdr:from>
    <xdr:to>
      <xdr:col>1</xdr:col>
      <xdr:colOff>914399</xdr:colOff>
      <xdr:row>29</xdr:row>
      <xdr:rowOff>1295399</xdr:rowOff>
    </xdr:to>
    <xdr:pic>
      <xdr:nvPicPr>
        <xdr:cNvPr id="267" name="Picture 4" descr="C:\Users\v.tulchevskaya\Documents\КУЗОВ\новости и акции\новинки ассортимента\KUZOV_410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80286" y="15978187"/>
          <a:ext cx="531769" cy="1176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54429</xdr:colOff>
      <xdr:row>51</xdr:row>
      <xdr:rowOff>13607</xdr:rowOff>
    </xdr:from>
    <xdr:to>
      <xdr:col>1</xdr:col>
      <xdr:colOff>1246780</xdr:colOff>
      <xdr:row>52</xdr:row>
      <xdr:rowOff>66488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30058178"/>
          <a:ext cx="1192351" cy="896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207"/>
  <sheetViews>
    <sheetView tabSelected="1" topLeftCell="A193" zoomScale="70" zoomScaleNormal="70" workbookViewId="0">
      <selection activeCell="O206" sqref="O206"/>
    </sheetView>
  </sheetViews>
  <sheetFormatPr defaultColWidth="8.85546875" defaultRowHeight="15"/>
  <cols>
    <col min="1" max="1" width="4.42578125" customWidth="1"/>
    <col min="2" max="2" width="19.85546875" style="19" customWidth="1"/>
    <col min="3" max="3" width="67.42578125" customWidth="1"/>
    <col min="4" max="4" width="18" style="5" customWidth="1"/>
    <col min="5" max="5" width="19.28515625" style="4" customWidth="1"/>
    <col min="6" max="6" width="27.42578125" customWidth="1"/>
    <col min="7" max="7" width="10" customWidth="1"/>
    <col min="8" max="8" width="9.85546875" customWidth="1"/>
  </cols>
  <sheetData>
    <row r="1" spans="2:8" s="19" customFormat="1" ht="33.75" customHeight="1">
      <c r="B1" s="329" t="s">
        <v>34</v>
      </c>
      <c r="C1" s="329"/>
      <c r="D1" s="329"/>
      <c r="E1" s="329"/>
      <c r="F1" s="329"/>
      <c r="G1" s="329"/>
      <c r="H1" s="329"/>
    </row>
    <row r="2" spans="2:8" s="19" customFormat="1" ht="24.75" customHeight="1">
      <c r="B2" s="357"/>
      <c r="C2" s="357"/>
      <c r="D2" s="357"/>
      <c r="E2" s="357"/>
      <c r="F2" s="357"/>
      <c r="G2" s="357"/>
      <c r="H2" s="357"/>
    </row>
    <row r="3" spans="2:8" s="19" customFormat="1">
      <c r="D3" s="5"/>
      <c r="E3" s="4"/>
      <c r="F3" s="19" t="s">
        <v>8</v>
      </c>
    </row>
    <row r="4" spans="2:8" s="19" customFormat="1" ht="15.75" thickBot="1">
      <c r="D4" s="5"/>
      <c r="E4" s="4"/>
    </row>
    <row r="5" spans="2:8" s="19" customFormat="1" ht="21.75" customHeight="1" thickBot="1">
      <c r="B5" s="319"/>
      <c r="C5" s="321" t="s">
        <v>107</v>
      </c>
      <c r="D5" s="322"/>
      <c r="E5" s="327"/>
      <c r="F5" s="23" t="s">
        <v>2</v>
      </c>
      <c r="G5" s="309" t="s">
        <v>5</v>
      </c>
      <c r="H5" s="310"/>
    </row>
    <row r="6" spans="2:8" s="19" customFormat="1" ht="24" customHeight="1" thickBot="1">
      <c r="B6" s="320"/>
      <c r="C6" s="323"/>
      <c r="D6" s="324"/>
      <c r="E6" s="328"/>
      <c r="F6" s="7">
        <v>0</v>
      </c>
      <c r="G6" s="311"/>
      <c r="H6" s="312"/>
    </row>
    <row r="7" spans="2:8" s="19" customFormat="1" ht="49.5" customHeight="1" thickBot="1">
      <c r="B7" s="320"/>
      <c r="C7" s="325"/>
      <c r="D7" s="326"/>
      <c r="E7" s="332"/>
      <c r="F7" s="22" t="s">
        <v>3</v>
      </c>
      <c r="G7" s="330"/>
      <c r="H7" s="331"/>
    </row>
    <row r="8" spans="2:8" s="19" customFormat="1" ht="15.75" customHeight="1">
      <c r="B8" s="356"/>
      <c r="C8" s="333" t="s">
        <v>0</v>
      </c>
      <c r="D8" s="333" t="s">
        <v>1</v>
      </c>
      <c r="E8" s="343" t="s">
        <v>9</v>
      </c>
      <c r="F8" s="333" t="s">
        <v>6</v>
      </c>
      <c r="G8" s="335" t="s">
        <v>4</v>
      </c>
      <c r="H8" s="333" t="s">
        <v>10</v>
      </c>
    </row>
    <row r="9" spans="2:8" s="19" customFormat="1" ht="22.5" customHeight="1" thickBot="1">
      <c r="B9" s="348"/>
      <c r="C9" s="334"/>
      <c r="D9" s="334"/>
      <c r="E9" s="344"/>
      <c r="F9" s="334"/>
      <c r="G9" s="336"/>
      <c r="H9" s="334"/>
    </row>
    <row r="10" spans="2:8" s="19" customFormat="1" ht="15.75" thickBot="1">
      <c r="B10" s="61"/>
      <c r="C10" s="184" t="s">
        <v>11</v>
      </c>
      <c r="D10" s="171"/>
      <c r="E10" s="185"/>
      <c r="F10" s="186" t="s">
        <v>81</v>
      </c>
      <c r="G10" s="187"/>
      <c r="H10" s="188"/>
    </row>
    <row r="11" spans="2:8" s="19" customFormat="1" ht="48.75" customHeight="1">
      <c r="B11" s="349"/>
      <c r="C11" s="60" t="s">
        <v>12</v>
      </c>
      <c r="D11" s="189">
        <v>12</v>
      </c>
      <c r="E11" s="15">
        <v>5.3</v>
      </c>
      <c r="F11" s="38">
        <f>E11*(1-$F$6)</f>
        <v>5.3</v>
      </c>
      <c r="G11" s="27"/>
      <c r="H11" s="27">
        <f>G11*F11</f>
        <v>0</v>
      </c>
    </row>
    <row r="12" spans="2:8" s="19" customFormat="1" ht="60.75" customHeight="1" thickBot="1">
      <c r="B12" s="352"/>
      <c r="C12" s="191" t="s">
        <v>13</v>
      </c>
      <c r="D12" s="190">
        <v>10</v>
      </c>
      <c r="E12" s="16">
        <v>8.4</v>
      </c>
      <c r="F12" s="1">
        <f>E12*(1-$F$6)</f>
        <v>8.4</v>
      </c>
      <c r="G12" s="25"/>
      <c r="H12" s="25">
        <f t="shared" ref="H12:H15" si="0">G12*F12</f>
        <v>0</v>
      </c>
    </row>
    <row r="13" spans="2:8" s="19" customFormat="1" ht="15.75" thickBot="1">
      <c r="B13" s="61"/>
      <c r="C13" s="184" t="s">
        <v>129</v>
      </c>
      <c r="D13" s="171"/>
      <c r="E13" s="185"/>
      <c r="F13" s="186" t="s">
        <v>81</v>
      </c>
      <c r="G13" s="187"/>
      <c r="H13" s="188"/>
    </row>
    <row r="14" spans="2:8" s="19" customFormat="1" ht="46.5" customHeight="1">
      <c r="B14" s="347"/>
      <c r="C14" s="60" t="s">
        <v>14</v>
      </c>
      <c r="D14" s="12">
        <v>12</v>
      </c>
      <c r="E14" s="15">
        <v>6.7</v>
      </c>
      <c r="F14" s="38">
        <f>E14*(1-$F$6)</f>
        <v>6.7</v>
      </c>
      <c r="G14" s="27"/>
      <c r="H14" s="27">
        <f t="shared" si="0"/>
        <v>0</v>
      </c>
    </row>
    <row r="15" spans="2:8" s="19" customFormat="1" ht="57" customHeight="1" thickBot="1">
      <c r="B15" s="348"/>
      <c r="C15" s="50" t="s">
        <v>15</v>
      </c>
      <c r="D15" s="51">
        <v>10</v>
      </c>
      <c r="E15" s="29">
        <v>9.3000000000000007</v>
      </c>
      <c r="F15" s="52">
        <f>E15*(1-$F$6)</f>
        <v>9.3000000000000007</v>
      </c>
      <c r="G15" s="26"/>
      <c r="H15" s="26">
        <f t="shared" si="0"/>
        <v>0</v>
      </c>
    </row>
    <row r="16" spans="2:8" s="19" customFormat="1" ht="15.75" thickBot="1">
      <c r="B16" s="61"/>
      <c r="C16" s="184" t="s">
        <v>126</v>
      </c>
      <c r="D16" s="61"/>
      <c r="E16" s="61"/>
      <c r="F16" s="126" t="s">
        <v>81</v>
      </c>
      <c r="G16" s="61"/>
      <c r="H16" s="61"/>
    </row>
    <row r="17" spans="2:13" s="19" customFormat="1" ht="48.75" customHeight="1">
      <c r="B17" s="347"/>
      <c r="C17" s="60" t="s">
        <v>127</v>
      </c>
      <c r="D17" s="12">
        <v>10</v>
      </c>
      <c r="E17" s="15">
        <v>2.9</v>
      </c>
      <c r="F17" s="38">
        <f>E17*(1-$F$6)</f>
        <v>2.9</v>
      </c>
      <c r="G17" s="27"/>
      <c r="H17" s="27">
        <f t="shared" ref="H17:H32" si="1">G17*F17</f>
        <v>0</v>
      </c>
    </row>
    <row r="18" spans="2:13" s="19" customFormat="1" ht="58.5" customHeight="1" thickBot="1">
      <c r="B18" s="348"/>
      <c r="C18" s="50" t="s">
        <v>128</v>
      </c>
      <c r="D18" s="51">
        <v>10</v>
      </c>
      <c r="E18" s="29">
        <v>3.9</v>
      </c>
      <c r="F18" s="52">
        <f>E18*(1-$F$6)</f>
        <v>3.9</v>
      </c>
      <c r="G18" s="26"/>
      <c r="H18" s="26">
        <f t="shared" si="1"/>
        <v>0</v>
      </c>
    </row>
    <row r="19" spans="2:13" s="19" customFormat="1" ht="15.75" thickBot="1">
      <c r="B19" s="61"/>
      <c r="C19" s="21" t="s">
        <v>16</v>
      </c>
      <c r="D19" s="53"/>
      <c r="E19" s="54"/>
      <c r="F19" s="126" t="s">
        <v>81</v>
      </c>
      <c r="G19" s="55"/>
      <c r="H19" s="61"/>
    </row>
    <row r="20" spans="2:13" s="19" customFormat="1" ht="103.5" customHeight="1">
      <c r="B20" s="182"/>
      <c r="C20" s="56" t="s">
        <v>123</v>
      </c>
      <c r="D20" s="57">
        <v>12</v>
      </c>
      <c r="E20" s="20">
        <v>10.4</v>
      </c>
      <c r="F20" s="38">
        <f>E20*(1-$F$6)</f>
        <v>10.4</v>
      </c>
      <c r="G20" s="59"/>
      <c r="H20" s="59">
        <f t="shared" si="1"/>
        <v>0</v>
      </c>
    </row>
    <row r="21" spans="2:13" s="19" customFormat="1" ht="103.5" customHeight="1" thickBot="1">
      <c r="B21" s="183"/>
      <c r="C21" s="125" t="s">
        <v>122</v>
      </c>
      <c r="D21" s="91">
        <v>12</v>
      </c>
      <c r="E21" s="92">
        <v>8.5</v>
      </c>
      <c r="F21" s="38">
        <f>E21*(1-$F$6)</f>
        <v>8.5</v>
      </c>
      <c r="G21" s="48"/>
      <c r="H21" s="48">
        <f t="shared" ref="H21" si="2">G21*F21</f>
        <v>0</v>
      </c>
    </row>
    <row r="22" spans="2:13" s="19" customFormat="1" ht="103.5" customHeight="1" thickBot="1">
      <c r="B22" s="111"/>
      <c r="C22" s="291" t="s">
        <v>179</v>
      </c>
      <c r="D22" s="91">
        <v>12</v>
      </c>
      <c r="E22" s="290">
        <v>11</v>
      </c>
      <c r="F22" s="277">
        <f>E22*(1-$F$6)</f>
        <v>11</v>
      </c>
      <c r="G22" s="48"/>
      <c r="H22" s="48">
        <f>G22*F22</f>
        <v>0</v>
      </c>
    </row>
    <row r="23" spans="2:13" s="19" customFormat="1" ht="15.75" thickBot="1">
      <c r="B23" s="61"/>
      <c r="C23" s="21" t="s">
        <v>17</v>
      </c>
      <c r="D23" s="53"/>
      <c r="E23" s="54"/>
      <c r="F23" s="126" t="s">
        <v>81</v>
      </c>
      <c r="G23" s="55"/>
      <c r="H23" s="61"/>
    </row>
    <row r="24" spans="2:13" s="19" customFormat="1" ht="32.25" customHeight="1">
      <c r="B24" s="356"/>
      <c r="C24" s="124" t="s">
        <v>18</v>
      </c>
      <c r="D24" s="88">
        <v>12</v>
      </c>
      <c r="E24" s="89">
        <v>8.1</v>
      </c>
      <c r="F24" s="38">
        <f>E24*(1-$F$6)</f>
        <v>8.1</v>
      </c>
      <c r="G24" s="82"/>
      <c r="H24" s="82">
        <f t="shared" si="1"/>
        <v>0</v>
      </c>
    </row>
    <row r="25" spans="2:13" s="19" customFormat="1" ht="39" customHeight="1">
      <c r="B25" s="347"/>
      <c r="C25" s="49" t="s">
        <v>35</v>
      </c>
      <c r="D25" s="13">
        <v>6</v>
      </c>
      <c r="E25" s="16">
        <v>17.3</v>
      </c>
      <c r="F25" s="38">
        <f>E25*(1-$F$6)</f>
        <v>17.3</v>
      </c>
      <c r="G25" s="25"/>
      <c r="H25" s="25">
        <f t="shared" si="1"/>
        <v>0</v>
      </c>
    </row>
    <row r="26" spans="2:13" s="19" customFormat="1" ht="33.75" customHeight="1">
      <c r="B26" s="348"/>
      <c r="C26" s="49" t="s">
        <v>36</v>
      </c>
      <c r="D26" s="13">
        <v>3</v>
      </c>
      <c r="E26" s="16">
        <v>79.599999999999994</v>
      </c>
      <c r="F26" s="38">
        <f>E26*(1-$F$6)</f>
        <v>79.599999999999994</v>
      </c>
      <c r="G26" s="25"/>
      <c r="H26" s="25">
        <f t="shared" si="1"/>
        <v>0</v>
      </c>
    </row>
    <row r="27" spans="2:13" s="19" customFormat="1" ht="105" customHeight="1" thickBot="1">
      <c r="B27" s="289"/>
      <c r="C27" s="292" t="s">
        <v>180</v>
      </c>
      <c r="D27" s="13"/>
      <c r="E27" s="92">
        <v>14</v>
      </c>
      <c r="F27" s="277">
        <f>E27*(1-$F$6)</f>
        <v>14</v>
      </c>
      <c r="G27" s="276"/>
      <c r="H27" s="276">
        <f t="shared" ref="H27" si="3">G27*F27</f>
        <v>0</v>
      </c>
    </row>
    <row r="28" spans="2:13" s="19" customFormat="1" ht="51" customHeight="1">
      <c r="B28" s="358"/>
      <c r="C28" s="49" t="s">
        <v>37</v>
      </c>
      <c r="D28" s="13">
        <v>12</v>
      </c>
      <c r="E28" s="29">
        <v>16.7</v>
      </c>
      <c r="F28" s="38">
        <f>E28*(1-$F$6)</f>
        <v>16.7</v>
      </c>
      <c r="G28" s="26"/>
      <c r="H28" s="26">
        <f t="shared" si="1"/>
        <v>0</v>
      </c>
    </row>
    <row r="29" spans="2:13" s="19" customFormat="1" ht="55.5" customHeight="1" thickBot="1">
      <c r="B29" s="318"/>
      <c r="C29" s="125" t="s">
        <v>38</v>
      </c>
      <c r="D29" s="91">
        <v>3</v>
      </c>
      <c r="E29" s="92">
        <v>79</v>
      </c>
      <c r="F29" s="38">
        <f t="shared" ref="F29:F37" si="4">E29*(1-$F$6)</f>
        <v>79</v>
      </c>
      <c r="G29" s="48"/>
      <c r="H29" s="48">
        <f t="shared" si="1"/>
        <v>0</v>
      </c>
    </row>
    <row r="30" spans="2:13" s="19" customFormat="1" ht="111" customHeight="1" thickBot="1">
      <c r="B30" s="288"/>
      <c r="C30" s="292" t="s">
        <v>181</v>
      </c>
      <c r="D30" s="110"/>
      <c r="E30" s="92">
        <v>13.88</v>
      </c>
      <c r="F30" s="277">
        <f t="shared" ref="F30" si="5">E30*(1-$F$6)</f>
        <v>13.88</v>
      </c>
      <c r="G30" s="48"/>
      <c r="H30" s="48">
        <f t="shared" ref="H30" si="6">G30*F30</f>
        <v>0</v>
      </c>
    </row>
    <row r="31" spans="2:13" s="19" customFormat="1" ht="51" customHeight="1" thickBot="1">
      <c r="B31" s="353"/>
      <c r="C31" s="99" t="s">
        <v>138</v>
      </c>
      <c r="D31" s="110">
        <v>12</v>
      </c>
      <c r="E31" s="92">
        <v>6</v>
      </c>
      <c r="F31" s="38">
        <f t="shared" si="4"/>
        <v>6</v>
      </c>
      <c r="G31" s="97"/>
      <c r="H31" s="48">
        <f t="shared" si="1"/>
        <v>0</v>
      </c>
    </row>
    <row r="32" spans="2:13" s="19" customFormat="1" ht="49.5" customHeight="1" thickBot="1">
      <c r="B32" s="354"/>
      <c r="C32" s="99" t="s">
        <v>139</v>
      </c>
      <c r="D32" s="110">
        <v>12</v>
      </c>
      <c r="E32" s="92">
        <v>6</v>
      </c>
      <c r="F32" s="38">
        <f>E32*(1-$F$6)</f>
        <v>6</v>
      </c>
      <c r="G32" s="203"/>
      <c r="H32" s="48">
        <f t="shared" si="1"/>
        <v>0</v>
      </c>
      <c r="M32" s="112"/>
    </row>
    <row r="33" spans="2:13" s="19" customFormat="1" ht="15.75" thickBot="1">
      <c r="B33" s="170"/>
      <c r="C33" s="79" t="s">
        <v>98</v>
      </c>
      <c r="D33" s="199"/>
      <c r="E33" s="200"/>
      <c r="F33" s="126" t="s">
        <v>81</v>
      </c>
      <c r="G33" s="201"/>
      <c r="H33" s="202"/>
      <c r="M33" s="112"/>
    </row>
    <row r="34" spans="2:13" s="19" customFormat="1" ht="66" customHeight="1">
      <c r="B34" s="313"/>
      <c r="C34" s="99" t="s">
        <v>88</v>
      </c>
      <c r="D34" s="24" t="s">
        <v>96</v>
      </c>
      <c r="E34" s="106">
        <v>70</v>
      </c>
      <c r="F34" s="38">
        <f>E34*(1-$F$6)</f>
        <v>70</v>
      </c>
      <c r="G34" s="100"/>
      <c r="H34" s="25">
        <f>G34*F34</f>
        <v>0</v>
      </c>
      <c r="M34" s="112"/>
    </row>
    <row r="35" spans="2:13" s="19" customFormat="1" ht="64.5" customHeight="1">
      <c r="B35" s="346"/>
      <c r="C35" s="99" t="s">
        <v>89</v>
      </c>
      <c r="D35" s="24" t="s">
        <v>95</v>
      </c>
      <c r="E35" s="106">
        <v>7.2</v>
      </c>
      <c r="F35" s="38">
        <f t="shared" si="4"/>
        <v>7.2</v>
      </c>
      <c r="G35" s="100"/>
      <c r="H35" s="25">
        <f>G35*F35</f>
        <v>0</v>
      </c>
      <c r="M35" s="112"/>
    </row>
    <row r="36" spans="2:13" s="19" customFormat="1" ht="86.25" customHeight="1">
      <c r="B36" s="164"/>
      <c r="C36" s="99" t="s">
        <v>108</v>
      </c>
      <c r="D36" s="24" t="s">
        <v>95</v>
      </c>
      <c r="E36" s="106">
        <v>22.59</v>
      </c>
      <c r="F36" s="38">
        <f>E36*(1-$F$6)</f>
        <v>22.59</v>
      </c>
      <c r="G36" s="100"/>
      <c r="H36" s="25">
        <f>G36*F36</f>
        <v>0</v>
      </c>
      <c r="M36" s="112"/>
    </row>
    <row r="37" spans="2:13" s="19" customFormat="1" ht="73.5" customHeight="1" thickBot="1">
      <c r="B37" s="101"/>
      <c r="C37" s="99" t="s">
        <v>90</v>
      </c>
      <c r="D37" s="24" t="s">
        <v>95</v>
      </c>
      <c r="E37" s="106">
        <v>6.5</v>
      </c>
      <c r="F37" s="38">
        <f t="shared" si="4"/>
        <v>6.5</v>
      </c>
      <c r="G37" s="100"/>
      <c r="H37" s="25">
        <f>G37*F37</f>
        <v>0</v>
      </c>
      <c r="M37" s="112"/>
    </row>
    <row r="38" spans="2:13" s="19" customFormat="1" ht="15.75" thickBot="1">
      <c r="B38" s="78"/>
      <c r="C38" s="79" t="s">
        <v>101</v>
      </c>
      <c r="D38" s="61"/>
      <c r="E38" s="62"/>
      <c r="F38" s="126" t="s">
        <v>81</v>
      </c>
      <c r="G38" s="61"/>
      <c r="H38" s="80"/>
      <c r="M38" s="112"/>
    </row>
    <row r="39" spans="2:13" s="19" customFormat="1" ht="94.5" customHeight="1" thickBot="1">
      <c r="B39" s="101"/>
      <c r="C39" s="99" t="s">
        <v>92</v>
      </c>
      <c r="D39" s="24" t="s">
        <v>97</v>
      </c>
      <c r="E39" s="106">
        <v>20</v>
      </c>
      <c r="F39" s="38">
        <f>E39*(1-$F$6)</f>
        <v>20</v>
      </c>
      <c r="G39" s="100"/>
      <c r="H39" s="25">
        <f>G39*F39</f>
        <v>0</v>
      </c>
      <c r="M39" s="112"/>
    </row>
    <row r="40" spans="2:13" s="19" customFormat="1" ht="18" customHeight="1" thickBot="1">
      <c r="B40" s="78"/>
      <c r="C40" s="79" t="s">
        <v>112</v>
      </c>
      <c r="D40" s="61"/>
      <c r="E40" s="62"/>
      <c r="F40" s="126" t="s">
        <v>81</v>
      </c>
      <c r="G40" s="61"/>
      <c r="H40" s="80"/>
    </row>
    <row r="41" spans="2:13" s="19" customFormat="1" ht="36.75" customHeight="1" thickBot="1">
      <c r="B41" s="349"/>
      <c r="C41" s="174" t="s">
        <v>130</v>
      </c>
      <c r="D41" s="24" t="s">
        <v>113</v>
      </c>
      <c r="E41" s="106">
        <v>0.76</v>
      </c>
      <c r="F41" s="38">
        <f>E41*(1-$F$6)</f>
        <v>0.76</v>
      </c>
      <c r="G41" s="100"/>
      <c r="H41" s="25">
        <f t="shared" ref="H41:H46" si="7">G41*F41</f>
        <v>0</v>
      </c>
      <c r="K41" s="175"/>
    </row>
    <row r="42" spans="2:13" s="19" customFormat="1" ht="35.25" customHeight="1" thickBot="1">
      <c r="B42" s="350"/>
      <c r="C42" s="174" t="s">
        <v>131</v>
      </c>
      <c r="D42" s="24" t="s">
        <v>114</v>
      </c>
      <c r="E42" s="106">
        <v>0.99</v>
      </c>
      <c r="F42" s="38">
        <f>E42*(1-$F$6)</f>
        <v>0.99</v>
      </c>
      <c r="G42" s="100"/>
      <c r="H42" s="25">
        <f t="shared" si="7"/>
        <v>0</v>
      </c>
    </row>
    <row r="43" spans="2:13" s="19" customFormat="1" ht="40.5" customHeight="1" thickBot="1">
      <c r="B43" s="350"/>
      <c r="C43" s="174" t="s">
        <v>132</v>
      </c>
      <c r="D43" s="24" t="s">
        <v>115</v>
      </c>
      <c r="E43" s="106">
        <v>1.46</v>
      </c>
      <c r="F43" s="38">
        <f t="shared" ref="F43:F46" si="8">E43*(1-$F$6)</f>
        <v>1.46</v>
      </c>
      <c r="G43" s="100"/>
      <c r="H43" s="25">
        <f t="shared" si="7"/>
        <v>0</v>
      </c>
    </row>
    <row r="44" spans="2:13" s="19" customFormat="1" ht="36" customHeight="1" thickBot="1">
      <c r="B44" s="351"/>
      <c r="C44" s="174" t="s">
        <v>133</v>
      </c>
      <c r="D44" s="24" t="s">
        <v>116</v>
      </c>
      <c r="E44" s="106">
        <v>1.89</v>
      </c>
      <c r="F44" s="38">
        <f t="shared" si="8"/>
        <v>1.89</v>
      </c>
      <c r="G44" s="100"/>
      <c r="H44" s="25">
        <f t="shared" si="7"/>
        <v>0</v>
      </c>
    </row>
    <row r="45" spans="2:13" s="19" customFormat="1" ht="15.75" thickBot="1">
      <c r="B45" s="280"/>
      <c r="C45" s="281" t="s">
        <v>176</v>
      </c>
      <c r="D45" s="278"/>
      <c r="E45" s="279"/>
      <c r="F45" s="285" t="s">
        <v>81</v>
      </c>
      <c r="G45" s="278"/>
      <c r="H45" s="282"/>
    </row>
    <row r="46" spans="2:13" s="19" customFormat="1" ht="74.25" customHeight="1" thickBot="1">
      <c r="B46" s="287"/>
      <c r="C46" s="286" t="s">
        <v>177</v>
      </c>
      <c r="D46" s="275" t="s">
        <v>178</v>
      </c>
      <c r="E46" s="284">
        <v>0.67</v>
      </c>
      <c r="F46" s="277">
        <f t="shared" si="8"/>
        <v>0.67</v>
      </c>
      <c r="G46" s="283"/>
      <c r="H46" s="276">
        <f t="shared" si="7"/>
        <v>0</v>
      </c>
    </row>
    <row r="47" spans="2:13" s="19" customFormat="1" ht="18" customHeight="1" thickBot="1">
      <c r="B47" s="170"/>
      <c r="C47" s="79" t="s">
        <v>99</v>
      </c>
      <c r="D47" s="171"/>
      <c r="E47" s="172"/>
      <c r="F47" s="126" t="s">
        <v>81</v>
      </c>
      <c r="G47" s="170"/>
      <c r="H47" s="173"/>
    </row>
    <row r="48" spans="2:13" s="19" customFormat="1" ht="83.25" customHeight="1">
      <c r="B48" s="137"/>
      <c r="C48" s="138" t="s">
        <v>93</v>
      </c>
      <c r="D48" s="109" t="s">
        <v>95</v>
      </c>
      <c r="E48" s="139">
        <v>14</v>
      </c>
      <c r="F48" s="38">
        <f>E48*(1-$F$6)</f>
        <v>14</v>
      </c>
      <c r="G48" s="140"/>
      <c r="H48" s="82">
        <f>G48*F48</f>
        <v>0</v>
      </c>
    </row>
    <row r="49" spans="2:9" s="19" customFormat="1" ht="80.25" customHeight="1" thickBot="1">
      <c r="B49" s="141"/>
      <c r="C49" s="142" t="s">
        <v>94</v>
      </c>
      <c r="D49" s="143" t="s">
        <v>95</v>
      </c>
      <c r="E49" s="144">
        <v>4.08</v>
      </c>
      <c r="F49" s="38">
        <f>E49*(1-$F$6)</f>
        <v>4.08</v>
      </c>
      <c r="G49" s="145"/>
      <c r="H49" s="48">
        <f>G49*F49</f>
        <v>0</v>
      </c>
    </row>
    <row r="50" spans="2:9" s="19" customFormat="1" ht="21.75" customHeight="1" thickBot="1">
      <c r="G50" s="114"/>
      <c r="H50" s="146">
        <f>SUM(H11:H49)</f>
        <v>0</v>
      </c>
      <c r="I50" s="128" t="s">
        <v>104</v>
      </c>
    </row>
    <row r="51" spans="2:9" s="19" customFormat="1" ht="21.75" customHeight="1" thickBot="1">
      <c r="B51" s="78"/>
      <c r="C51" s="79" t="s">
        <v>100</v>
      </c>
      <c r="D51" s="61"/>
      <c r="E51" s="62"/>
      <c r="F51" s="285" t="s">
        <v>81</v>
      </c>
      <c r="G51" s="61"/>
      <c r="H51" s="80"/>
      <c r="I51" s="128"/>
    </row>
    <row r="52" spans="2:9" s="19" customFormat="1" ht="66.75" customHeight="1">
      <c r="B52" s="101"/>
      <c r="C52" s="99" t="s">
        <v>91</v>
      </c>
      <c r="D52" s="24" t="s">
        <v>95</v>
      </c>
      <c r="E52" s="106">
        <v>11.56</v>
      </c>
      <c r="F52" s="38">
        <f>E52*(1-$F$6)</f>
        <v>11.56</v>
      </c>
      <c r="G52" s="100"/>
      <c r="H52" s="25">
        <f>G52*F52</f>
        <v>0</v>
      </c>
      <c r="I52" s="128"/>
    </row>
    <row r="53" spans="2:9" s="19" customFormat="1" ht="21.75" customHeight="1" thickBot="1">
      <c r="G53" s="114"/>
      <c r="H53" s="146">
        <f>SUM(H52)</f>
        <v>0</v>
      </c>
      <c r="I53" s="128" t="s">
        <v>194</v>
      </c>
    </row>
    <row r="54" spans="2:9" s="19" customFormat="1" ht="21" customHeight="1">
      <c r="G54" s="114"/>
      <c r="H54" s="114"/>
    </row>
    <row r="55" spans="2:9" s="19" customFormat="1" ht="16.5" customHeight="1" thickBot="1">
      <c r="G55" s="114"/>
      <c r="H55" s="114"/>
    </row>
    <row r="56" spans="2:9" s="19" customFormat="1" ht="21.75" customHeight="1" thickBot="1">
      <c r="B56" s="319"/>
      <c r="C56" s="321" t="s">
        <v>107</v>
      </c>
      <c r="D56" s="322"/>
      <c r="E56" s="8"/>
      <c r="F56" s="6" t="s">
        <v>2</v>
      </c>
      <c r="G56" s="337" t="s">
        <v>5</v>
      </c>
      <c r="H56" s="338"/>
    </row>
    <row r="57" spans="2:9" s="19" customFormat="1" ht="26.25" customHeight="1" thickBot="1">
      <c r="B57" s="320"/>
      <c r="C57" s="323"/>
      <c r="D57" s="324"/>
      <c r="E57" s="3"/>
      <c r="F57" s="7"/>
      <c r="G57" s="339"/>
      <c r="H57" s="340"/>
      <c r="I57" s="9"/>
    </row>
    <row r="58" spans="2:9" s="19" customFormat="1" ht="63" customHeight="1" thickBot="1">
      <c r="B58" s="320"/>
      <c r="C58" s="325"/>
      <c r="D58" s="326"/>
      <c r="E58" s="30"/>
      <c r="F58" s="31" t="s">
        <v>3</v>
      </c>
      <c r="G58" s="339"/>
      <c r="H58" s="340"/>
      <c r="I58" s="9"/>
    </row>
    <row r="59" spans="2:9" s="19" customFormat="1" ht="15" customHeight="1">
      <c r="B59" s="356"/>
      <c r="C59" s="333" t="s">
        <v>0</v>
      </c>
      <c r="D59" s="333" t="s">
        <v>1</v>
      </c>
      <c r="E59" s="343" t="s">
        <v>7</v>
      </c>
      <c r="F59" s="333" t="s">
        <v>55</v>
      </c>
      <c r="G59" s="333" t="s">
        <v>4</v>
      </c>
      <c r="H59" s="333" t="s">
        <v>56</v>
      </c>
    </row>
    <row r="60" spans="2:9" s="19" customFormat="1" ht="27.75" customHeight="1" thickBot="1">
      <c r="B60" s="359"/>
      <c r="C60" s="334"/>
      <c r="D60" s="334"/>
      <c r="E60" s="344"/>
      <c r="F60" s="334"/>
      <c r="G60" s="334"/>
      <c r="H60" s="334"/>
    </row>
    <row r="61" spans="2:9" s="19" customFormat="1" ht="15.75" thickBot="1">
      <c r="B61" s="61"/>
      <c r="C61" s="122" t="s">
        <v>19</v>
      </c>
      <c r="D61" s="61"/>
      <c r="E61" s="62"/>
      <c r="F61" s="131" t="s">
        <v>102</v>
      </c>
      <c r="G61" s="61"/>
      <c r="H61" s="61"/>
    </row>
    <row r="62" spans="2:9" s="19" customFormat="1" ht="33.75" customHeight="1">
      <c r="B62" s="347"/>
      <c r="C62" s="136" t="s">
        <v>20</v>
      </c>
      <c r="D62" s="12">
        <v>10</v>
      </c>
      <c r="E62" s="15">
        <v>310</v>
      </c>
      <c r="F62" s="38">
        <f t="shared" ref="F62:F68" si="9">E62*(1-$F$57)</f>
        <v>310</v>
      </c>
      <c r="G62" s="27"/>
      <c r="H62" s="230">
        <f t="shared" ref="H62:H92" si="10">G62*F62</f>
        <v>0</v>
      </c>
    </row>
    <row r="63" spans="2:9" s="19" customFormat="1" ht="39.75" customHeight="1">
      <c r="B63" s="347"/>
      <c r="C63" s="136" t="s">
        <v>110</v>
      </c>
      <c r="D63" s="12">
        <v>10</v>
      </c>
      <c r="E63" s="15">
        <v>330</v>
      </c>
      <c r="F63" s="38">
        <f t="shared" si="9"/>
        <v>330</v>
      </c>
      <c r="G63" s="27"/>
      <c r="H63" s="230">
        <f t="shared" ref="H63" si="11">G63*F63</f>
        <v>0</v>
      </c>
    </row>
    <row r="64" spans="2:9" s="19" customFormat="1" ht="37.5" customHeight="1">
      <c r="B64" s="348"/>
      <c r="C64" s="64" t="s">
        <v>21</v>
      </c>
      <c r="D64" s="13">
        <v>4</v>
      </c>
      <c r="E64" s="15">
        <v>1280</v>
      </c>
      <c r="F64" s="1">
        <f t="shared" si="9"/>
        <v>1280</v>
      </c>
      <c r="G64" s="25"/>
      <c r="H64" s="231">
        <f t="shared" si="10"/>
        <v>0</v>
      </c>
    </row>
    <row r="65" spans="2:12" s="19" customFormat="1" ht="87" customHeight="1">
      <c r="B65" s="41"/>
      <c r="C65" s="64" t="s">
        <v>22</v>
      </c>
      <c r="D65" s="13">
        <v>10</v>
      </c>
      <c r="E65" s="15">
        <v>360</v>
      </c>
      <c r="F65" s="1">
        <f t="shared" si="9"/>
        <v>360</v>
      </c>
      <c r="G65" s="26"/>
      <c r="H65" s="231">
        <f t="shared" si="10"/>
        <v>0</v>
      </c>
    </row>
    <row r="66" spans="2:12" s="19" customFormat="1" ht="54" customHeight="1">
      <c r="B66" s="360"/>
      <c r="C66" s="181" t="s">
        <v>23</v>
      </c>
      <c r="D66" s="13">
        <v>10</v>
      </c>
      <c r="E66" s="15">
        <v>170</v>
      </c>
      <c r="F66" s="1">
        <f t="shared" si="9"/>
        <v>170</v>
      </c>
      <c r="G66" s="25"/>
      <c r="H66" s="231">
        <f t="shared" si="10"/>
        <v>0</v>
      </c>
    </row>
    <row r="67" spans="2:12" s="19" customFormat="1" ht="66" customHeight="1">
      <c r="B67" s="348"/>
      <c r="C67" s="180" t="s">
        <v>24</v>
      </c>
      <c r="D67" s="13">
        <v>4</v>
      </c>
      <c r="E67" s="20">
        <v>745</v>
      </c>
      <c r="F67" s="1">
        <f t="shared" si="9"/>
        <v>745</v>
      </c>
      <c r="G67" s="26"/>
      <c r="H67" s="231">
        <f t="shared" si="10"/>
        <v>0</v>
      </c>
    </row>
    <row r="68" spans="2:12" s="19" customFormat="1" ht="90" customHeight="1" thickBot="1">
      <c r="B68" s="132"/>
      <c r="C68" s="180" t="s">
        <v>25</v>
      </c>
      <c r="D68" s="133">
        <v>20</v>
      </c>
      <c r="E68" s="134">
        <v>220</v>
      </c>
      <c r="F68" s="135">
        <f t="shared" si="9"/>
        <v>220</v>
      </c>
      <c r="G68" s="26"/>
      <c r="H68" s="223">
        <f t="shared" si="10"/>
        <v>0</v>
      </c>
    </row>
    <row r="69" spans="2:12" s="19" customFormat="1" ht="15.75" thickBot="1">
      <c r="B69" s="61"/>
      <c r="C69" s="122" t="s">
        <v>26</v>
      </c>
      <c r="D69" s="118"/>
      <c r="E69" s="118"/>
      <c r="F69" s="131" t="s">
        <v>102</v>
      </c>
      <c r="G69" s="123"/>
      <c r="H69" s="123"/>
    </row>
    <row r="70" spans="2:12" s="19" customFormat="1" ht="49.5" customHeight="1">
      <c r="B70" s="314"/>
      <c r="C70" s="211" t="s">
        <v>124</v>
      </c>
      <c r="D70" s="109">
        <v>1</v>
      </c>
      <c r="E70" s="217">
        <v>400</v>
      </c>
      <c r="F70" s="218">
        <f>E70*(1-$F$57)</f>
        <v>400</v>
      </c>
      <c r="G70" s="215"/>
      <c r="H70" s="232">
        <f t="shared" si="10"/>
        <v>0</v>
      </c>
    </row>
    <row r="71" spans="2:12" s="19" customFormat="1" ht="51" customHeight="1">
      <c r="B71" s="314"/>
      <c r="C71" s="211" t="s">
        <v>125</v>
      </c>
      <c r="D71" s="117">
        <v>1</v>
      </c>
      <c r="E71" s="217">
        <v>505</v>
      </c>
      <c r="F71" s="219">
        <f>E71*(1-$F$57)</f>
        <v>505</v>
      </c>
      <c r="G71" s="215"/>
      <c r="H71" s="233">
        <f t="shared" ref="H71" si="12">G71*F71</f>
        <v>0</v>
      </c>
    </row>
    <row r="72" spans="2:12" s="19" customFormat="1" ht="48.75" customHeight="1">
      <c r="B72" s="314"/>
      <c r="C72" s="211" t="s">
        <v>27</v>
      </c>
      <c r="D72" s="117">
        <v>1</v>
      </c>
      <c r="E72" s="213">
        <v>380</v>
      </c>
      <c r="F72" s="38">
        <f>E72*(1-$F$57)</f>
        <v>380</v>
      </c>
      <c r="G72" s="215"/>
      <c r="H72" s="230">
        <f t="shared" ref="H72" si="13">G72*F72</f>
        <v>0</v>
      </c>
    </row>
    <row r="73" spans="2:12" s="19" customFormat="1" ht="52.5" customHeight="1">
      <c r="B73" s="346"/>
      <c r="C73" s="212" t="s">
        <v>28</v>
      </c>
      <c r="D73" s="24">
        <v>1</v>
      </c>
      <c r="E73" s="214">
        <v>485</v>
      </c>
      <c r="F73" s="1">
        <f>E73*(1-$F$57)</f>
        <v>485</v>
      </c>
      <c r="G73" s="216"/>
      <c r="H73" s="231">
        <f t="shared" si="10"/>
        <v>0</v>
      </c>
    </row>
    <row r="74" spans="2:12" s="19" customFormat="1" ht="51" customHeight="1">
      <c r="B74" s="345"/>
      <c r="C74" s="212" t="s">
        <v>29</v>
      </c>
      <c r="D74" s="24">
        <v>1</v>
      </c>
      <c r="E74" s="214">
        <v>380</v>
      </c>
      <c r="F74" s="1">
        <f t="shared" ref="F74:F75" si="14">E74*(1-$F$57)</f>
        <v>380</v>
      </c>
      <c r="G74" s="216"/>
      <c r="H74" s="231">
        <f t="shared" si="10"/>
        <v>0</v>
      </c>
    </row>
    <row r="75" spans="2:12" s="19" customFormat="1" ht="55.5" customHeight="1">
      <c r="B75" s="346"/>
      <c r="C75" s="212" t="s">
        <v>30</v>
      </c>
      <c r="D75" s="24">
        <v>1</v>
      </c>
      <c r="E75" s="214">
        <v>485</v>
      </c>
      <c r="F75" s="1">
        <f t="shared" si="14"/>
        <v>485</v>
      </c>
      <c r="G75" s="216"/>
      <c r="H75" s="231">
        <f t="shared" si="10"/>
        <v>0</v>
      </c>
      <c r="L75" s="32"/>
    </row>
    <row r="76" spans="2:12" s="19" customFormat="1" ht="38.25" customHeight="1">
      <c r="B76" s="345"/>
      <c r="C76" s="212" t="s">
        <v>31</v>
      </c>
      <c r="D76" s="24">
        <v>1</v>
      </c>
      <c r="E76" s="214">
        <v>380</v>
      </c>
      <c r="F76" s="1">
        <f>E76*(1-$F$57)</f>
        <v>380</v>
      </c>
      <c r="G76" s="216"/>
      <c r="H76" s="223">
        <f t="shared" si="10"/>
        <v>0</v>
      </c>
    </row>
    <row r="77" spans="2:12" s="19" customFormat="1" ht="33" customHeight="1">
      <c r="B77" s="314"/>
      <c r="C77" s="212" t="s">
        <v>32</v>
      </c>
      <c r="D77" s="24">
        <v>1</v>
      </c>
      <c r="E77" s="214">
        <v>485</v>
      </c>
      <c r="F77" s="1">
        <f>E77*(1-$F$57)</f>
        <v>485</v>
      </c>
      <c r="G77" s="216"/>
      <c r="H77" s="231">
        <f t="shared" si="10"/>
        <v>0</v>
      </c>
    </row>
    <row r="78" spans="2:12" s="19" customFormat="1" ht="39" customHeight="1">
      <c r="B78" s="314"/>
      <c r="C78" s="209" t="s">
        <v>33</v>
      </c>
      <c r="D78" s="24">
        <v>1</v>
      </c>
      <c r="E78" s="207">
        <v>380</v>
      </c>
      <c r="F78" s="52">
        <f t="shared" ref="F78:F89" si="15">E78*(1-$F$57)</f>
        <v>380</v>
      </c>
      <c r="G78" s="208"/>
      <c r="H78" s="223">
        <f t="shared" ref="H78:H90" si="16">G78*F78</f>
        <v>0</v>
      </c>
    </row>
    <row r="79" spans="2:12" s="19" customFormat="1" ht="39" customHeight="1">
      <c r="B79" s="368"/>
      <c r="C79" s="210" t="s">
        <v>147</v>
      </c>
      <c r="D79" s="24">
        <v>1</v>
      </c>
      <c r="E79" s="220">
        <v>263</v>
      </c>
      <c r="F79" s="52">
        <f t="shared" si="15"/>
        <v>263</v>
      </c>
      <c r="G79" s="208"/>
      <c r="H79" s="223">
        <f t="shared" si="16"/>
        <v>0</v>
      </c>
    </row>
    <row r="80" spans="2:12" s="19" customFormat="1" ht="39" customHeight="1">
      <c r="B80" s="369"/>
      <c r="C80" s="210" t="s">
        <v>140</v>
      </c>
      <c r="D80" s="24">
        <v>1</v>
      </c>
      <c r="E80" s="220">
        <v>274</v>
      </c>
      <c r="F80" s="52">
        <f t="shared" si="15"/>
        <v>274</v>
      </c>
      <c r="G80" s="208"/>
      <c r="H80" s="223">
        <f t="shared" si="16"/>
        <v>0</v>
      </c>
    </row>
    <row r="81" spans="2:8" s="19" customFormat="1" ht="39" customHeight="1">
      <c r="B81" s="370"/>
      <c r="C81" s="210" t="s">
        <v>141</v>
      </c>
      <c r="D81" s="24">
        <v>1</v>
      </c>
      <c r="E81" s="220">
        <v>284</v>
      </c>
      <c r="F81" s="52">
        <f t="shared" si="15"/>
        <v>284</v>
      </c>
      <c r="G81" s="208"/>
      <c r="H81" s="223">
        <f t="shared" si="16"/>
        <v>0</v>
      </c>
    </row>
    <row r="82" spans="2:8" s="19" customFormat="1" ht="39" customHeight="1">
      <c r="B82" s="368"/>
      <c r="C82" s="210" t="s">
        <v>142</v>
      </c>
      <c r="D82" s="24">
        <v>1</v>
      </c>
      <c r="E82" s="220">
        <v>274</v>
      </c>
      <c r="F82" s="52">
        <f t="shared" si="15"/>
        <v>274</v>
      </c>
      <c r="G82" s="208"/>
      <c r="H82" s="223">
        <f t="shared" si="16"/>
        <v>0</v>
      </c>
    </row>
    <row r="83" spans="2:8" s="19" customFormat="1" ht="39" customHeight="1">
      <c r="B83" s="369"/>
      <c r="C83" s="210" t="s">
        <v>148</v>
      </c>
      <c r="D83" s="24">
        <v>1</v>
      </c>
      <c r="E83" s="220">
        <v>284</v>
      </c>
      <c r="F83" s="52">
        <f t="shared" si="15"/>
        <v>284</v>
      </c>
      <c r="G83" s="208"/>
      <c r="H83" s="223">
        <f t="shared" si="16"/>
        <v>0</v>
      </c>
    </row>
    <row r="84" spans="2:8" s="19" customFormat="1" ht="39" customHeight="1">
      <c r="B84" s="370"/>
      <c r="C84" s="210" t="s">
        <v>149</v>
      </c>
      <c r="D84" s="24">
        <v>1</v>
      </c>
      <c r="E84" s="220">
        <v>295</v>
      </c>
      <c r="F84" s="52">
        <f>E84*(1-$F$57)</f>
        <v>295</v>
      </c>
      <c r="G84" s="208"/>
      <c r="H84" s="223">
        <f t="shared" si="16"/>
        <v>0</v>
      </c>
    </row>
    <row r="85" spans="2:8" s="19" customFormat="1" ht="39" customHeight="1">
      <c r="B85" s="368"/>
      <c r="C85" s="210" t="s">
        <v>143</v>
      </c>
      <c r="D85" s="24">
        <v>1</v>
      </c>
      <c r="E85" s="220">
        <v>316</v>
      </c>
      <c r="F85" s="52">
        <f>E85*(1-$F$57)</f>
        <v>316</v>
      </c>
      <c r="G85" s="208"/>
      <c r="H85" s="223">
        <f t="shared" si="16"/>
        <v>0</v>
      </c>
    </row>
    <row r="86" spans="2:8" s="19" customFormat="1" ht="39" customHeight="1">
      <c r="B86" s="369"/>
      <c r="C86" s="210" t="s">
        <v>144</v>
      </c>
      <c r="D86" s="24">
        <v>1</v>
      </c>
      <c r="E86" s="220">
        <v>337</v>
      </c>
      <c r="F86" s="52">
        <f t="shared" si="15"/>
        <v>337</v>
      </c>
      <c r="G86" s="208"/>
      <c r="H86" s="223">
        <f t="shared" si="16"/>
        <v>0</v>
      </c>
    </row>
    <row r="87" spans="2:8" s="19" customFormat="1" ht="39" customHeight="1">
      <c r="B87" s="370"/>
      <c r="C87" s="210" t="s">
        <v>145</v>
      </c>
      <c r="D87" s="24">
        <v>1</v>
      </c>
      <c r="E87" s="220">
        <v>359</v>
      </c>
      <c r="F87" s="52">
        <f t="shared" si="15"/>
        <v>359</v>
      </c>
      <c r="G87" s="208"/>
      <c r="H87" s="223">
        <f t="shared" si="16"/>
        <v>0</v>
      </c>
    </row>
    <row r="88" spans="2:8" s="19" customFormat="1" ht="39" customHeight="1">
      <c r="B88" s="368"/>
      <c r="C88" s="210" t="s">
        <v>146</v>
      </c>
      <c r="D88" s="24">
        <v>1</v>
      </c>
      <c r="E88" s="220">
        <v>338</v>
      </c>
      <c r="F88" s="52">
        <f t="shared" si="15"/>
        <v>338</v>
      </c>
      <c r="G88" s="208"/>
      <c r="H88" s="223">
        <f t="shared" si="16"/>
        <v>0</v>
      </c>
    </row>
    <row r="89" spans="2:8" s="19" customFormat="1" ht="39" customHeight="1">
      <c r="B89" s="369"/>
      <c r="C89" s="210" t="s">
        <v>150</v>
      </c>
      <c r="D89" s="24">
        <v>1</v>
      </c>
      <c r="E89" s="220">
        <v>358</v>
      </c>
      <c r="F89" s="52">
        <f t="shared" si="15"/>
        <v>358</v>
      </c>
      <c r="G89" s="208"/>
      <c r="H89" s="223">
        <f t="shared" si="16"/>
        <v>0</v>
      </c>
    </row>
    <row r="90" spans="2:8" s="19" customFormat="1" ht="39" customHeight="1" thickBot="1">
      <c r="B90" s="370"/>
      <c r="C90" s="210" t="s">
        <v>151</v>
      </c>
      <c r="D90" s="143">
        <v>1</v>
      </c>
      <c r="E90" s="220">
        <v>379</v>
      </c>
      <c r="F90" s="52">
        <f>E90*(1-$F$57)</f>
        <v>379</v>
      </c>
      <c r="G90" s="208"/>
      <c r="H90" s="223">
        <f t="shared" si="16"/>
        <v>0</v>
      </c>
    </row>
    <row r="91" spans="2:8" s="19" customFormat="1" ht="16.5" customHeight="1" thickBot="1">
      <c r="B91" s="154"/>
      <c r="C91" s="204" t="s">
        <v>86</v>
      </c>
      <c r="D91" s="154"/>
      <c r="E91" s="154"/>
      <c r="F91" s="205" t="s">
        <v>102</v>
      </c>
      <c r="G91" s="206"/>
      <c r="H91" s="206"/>
    </row>
    <row r="92" spans="2:8" s="19" customFormat="1" ht="81.75" customHeight="1">
      <c r="B92" s="113"/>
      <c r="C92" s="129" t="s">
        <v>82</v>
      </c>
      <c r="D92" s="117">
        <v>20</v>
      </c>
      <c r="E92" s="107">
        <v>140</v>
      </c>
      <c r="F92" s="58">
        <f>E92*(1-$F$57)</f>
        <v>140</v>
      </c>
      <c r="G92" s="130"/>
      <c r="H92" s="230">
        <f t="shared" si="10"/>
        <v>0</v>
      </c>
    </row>
    <row r="93" spans="2:8" s="19" customFormat="1" ht="51.75" customHeight="1">
      <c r="B93" s="345"/>
      <c r="C93" s="99" t="s">
        <v>83</v>
      </c>
      <c r="D93" s="24">
        <v>20</v>
      </c>
      <c r="E93" s="106">
        <v>140</v>
      </c>
      <c r="F93" s="1">
        <f>E93*(1-$F$57)</f>
        <v>140</v>
      </c>
      <c r="G93" s="100"/>
      <c r="H93" s="231">
        <f>G93*F93</f>
        <v>0</v>
      </c>
    </row>
    <row r="94" spans="2:8" s="19" customFormat="1" ht="50.25" customHeight="1">
      <c r="B94" s="346"/>
      <c r="C94" s="99" t="s">
        <v>111</v>
      </c>
      <c r="D94" s="24">
        <v>20</v>
      </c>
      <c r="E94" s="106">
        <v>140</v>
      </c>
      <c r="F94" s="1">
        <f>E94*(1-$F$57)</f>
        <v>140</v>
      </c>
      <c r="G94" s="100"/>
      <c r="H94" s="231">
        <f>G94*F94</f>
        <v>0</v>
      </c>
    </row>
    <row r="95" spans="2:8" s="19" customFormat="1" ht="49.5" customHeight="1">
      <c r="B95" s="345"/>
      <c r="C95" s="99" t="s">
        <v>84</v>
      </c>
      <c r="D95" s="24">
        <v>20</v>
      </c>
      <c r="E95" s="106">
        <v>150</v>
      </c>
      <c r="F95" s="1">
        <f>E95*(1-$F$57)</f>
        <v>150</v>
      </c>
      <c r="G95" s="100"/>
      <c r="H95" s="231">
        <f>G95*F95</f>
        <v>0</v>
      </c>
    </row>
    <row r="96" spans="2:8" s="19" customFormat="1" ht="50.25" customHeight="1" thickBot="1">
      <c r="B96" s="314"/>
      <c r="C96" s="98" t="s">
        <v>85</v>
      </c>
      <c r="D96" s="74">
        <v>20</v>
      </c>
      <c r="E96" s="121">
        <v>150</v>
      </c>
      <c r="F96" s="52">
        <f>E96*(1-$F$57)</f>
        <v>150</v>
      </c>
      <c r="G96" s="104"/>
      <c r="H96" s="223">
        <f>G96*F96</f>
        <v>0</v>
      </c>
    </row>
    <row r="97" spans="1:11" s="19" customFormat="1" ht="16.5" customHeight="1" thickBot="1">
      <c r="B97" s="118"/>
      <c r="C97" s="122" t="s">
        <v>87</v>
      </c>
      <c r="D97" s="118"/>
      <c r="E97" s="118"/>
      <c r="F97" s="127" t="s">
        <v>102</v>
      </c>
      <c r="G97" s="123"/>
      <c r="H97" s="123"/>
    </row>
    <row r="98" spans="1:11" s="19" customFormat="1" ht="60.75" customHeight="1" thickBot="1">
      <c r="B98" s="111"/>
      <c r="C98" s="102" t="s">
        <v>51</v>
      </c>
      <c r="D98" s="110">
        <v>1</v>
      </c>
      <c r="E98" s="108">
        <v>288</v>
      </c>
      <c r="F98" s="103">
        <f>E98*(1-$F$57)</f>
        <v>288</v>
      </c>
      <c r="G98" s="105"/>
      <c r="H98" s="234">
        <f>G98*F98</f>
        <v>0</v>
      </c>
    </row>
    <row r="99" spans="1:11" s="19" customFormat="1" ht="15.75" thickBot="1">
      <c r="B99" s="147"/>
      <c r="C99" s="148" t="s">
        <v>50</v>
      </c>
      <c r="D99" s="149"/>
      <c r="E99" s="150"/>
      <c r="F99" s="151" t="s">
        <v>102</v>
      </c>
      <c r="G99" s="149"/>
      <c r="H99" s="152"/>
    </row>
    <row r="100" spans="1:11" s="19" customFormat="1" ht="21" customHeight="1" thickBot="1">
      <c r="B100" s="363"/>
      <c r="C100" s="167" t="s">
        <v>49</v>
      </c>
      <c r="D100" s="81">
        <v>10</v>
      </c>
      <c r="E100" s="165">
        <v>15</v>
      </c>
      <c r="F100" s="84">
        <f>E100*(1-$F$145)</f>
        <v>15</v>
      </c>
      <c r="G100" s="85"/>
      <c r="H100" s="234">
        <f t="shared" ref="H100:H102" si="17">G100*F100</f>
        <v>0</v>
      </c>
    </row>
    <row r="101" spans="1:11" s="19" customFormat="1" ht="22.5" customHeight="1" thickBot="1">
      <c r="B101" s="363"/>
      <c r="C101" s="168" t="s">
        <v>53</v>
      </c>
      <c r="D101" s="66">
        <v>10</v>
      </c>
      <c r="E101" s="166">
        <v>15.3</v>
      </c>
      <c r="F101" s="71">
        <f>E101*(1-$F$145)</f>
        <v>15.3</v>
      </c>
      <c r="G101" s="83"/>
      <c r="H101" s="234">
        <f t="shared" si="17"/>
        <v>0</v>
      </c>
    </row>
    <row r="102" spans="1:11" s="19" customFormat="1" ht="23.25" customHeight="1" thickBot="1">
      <c r="B102" s="364"/>
      <c r="C102" s="169" t="s">
        <v>54</v>
      </c>
      <c r="D102" s="65">
        <v>10</v>
      </c>
      <c r="E102" s="65">
        <v>14.6</v>
      </c>
      <c r="F102" s="86">
        <f>E102*(1-$F$145)</f>
        <v>14.6</v>
      </c>
      <c r="G102" s="77"/>
      <c r="H102" s="234">
        <f t="shared" si="17"/>
        <v>0</v>
      </c>
    </row>
    <row r="103" spans="1:11" ht="15.75" thickBot="1">
      <c r="A103" s="19"/>
      <c r="H103" s="235">
        <f>SUM(H62:H102)</f>
        <v>0</v>
      </c>
      <c r="I103" s="128" t="s">
        <v>39</v>
      </c>
      <c r="J103" s="9"/>
      <c r="K103" s="11"/>
    </row>
    <row r="104" spans="1:11" s="19" customFormat="1" ht="21" customHeight="1">
      <c r="C104" s="28"/>
      <c r="F104" s="19" t="s">
        <v>8</v>
      </c>
    </row>
    <row r="105" spans="1:11" ht="15.75" thickBot="1">
      <c r="A105" s="19"/>
      <c r="C105" s="19"/>
      <c r="D105" s="19"/>
      <c r="E105" s="19"/>
      <c r="F105" s="19"/>
      <c r="G105" s="19"/>
      <c r="H105" s="19"/>
    </row>
    <row r="106" spans="1:11" ht="24" customHeight="1" thickBot="1">
      <c r="A106" s="19"/>
      <c r="B106" s="319"/>
      <c r="C106" s="321" t="s">
        <v>107</v>
      </c>
      <c r="D106" s="322"/>
      <c r="E106" s="8"/>
      <c r="F106" s="6" t="s">
        <v>2</v>
      </c>
      <c r="G106" s="337" t="s">
        <v>5</v>
      </c>
      <c r="H106" s="338"/>
    </row>
    <row r="107" spans="1:11" ht="24.75" customHeight="1" thickBot="1">
      <c r="A107" s="19"/>
      <c r="B107" s="320"/>
      <c r="C107" s="323"/>
      <c r="D107" s="324"/>
      <c r="E107" s="3"/>
      <c r="F107" s="7">
        <v>0</v>
      </c>
      <c r="G107" s="339"/>
      <c r="H107" s="340"/>
    </row>
    <row r="108" spans="1:11" s="17" customFormat="1" ht="52.5" customHeight="1" thickBot="1">
      <c r="A108" s="19"/>
      <c r="B108" s="320"/>
      <c r="C108" s="325"/>
      <c r="D108" s="326"/>
      <c r="E108" s="33"/>
      <c r="F108" s="34" t="s">
        <v>3</v>
      </c>
      <c r="G108" s="361"/>
      <c r="H108" s="362"/>
      <c r="I108"/>
    </row>
    <row r="109" spans="1:11">
      <c r="A109" s="19"/>
      <c r="B109" s="313"/>
      <c r="C109" s="333" t="s">
        <v>0</v>
      </c>
      <c r="D109" s="333" t="s">
        <v>1</v>
      </c>
      <c r="E109" s="343" t="s">
        <v>106</v>
      </c>
      <c r="F109" s="333" t="s">
        <v>55</v>
      </c>
      <c r="G109" s="333" t="s">
        <v>4</v>
      </c>
      <c r="H109" s="333" t="s">
        <v>56</v>
      </c>
    </row>
    <row r="110" spans="1:11" ht="27.75" customHeight="1" thickBot="1">
      <c r="A110" s="19"/>
      <c r="B110" s="315"/>
      <c r="C110" s="334"/>
      <c r="D110" s="334"/>
      <c r="E110" s="344"/>
      <c r="F110" s="334"/>
      <c r="G110" s="334"/>
      <c r="H110" s="334"/>
    </row>
    <row r="111" spans="1:11" s="17" customFormat="1">
      <c r="A111" s="19"/>
      <c r="B111" s="40"/>
      <c r="C111" s="42" t="s">
        <v>40</v>
      </c>
      <c r="D111" s="10"/>
      <c r="E111" s="14"/>
      <c r="F111" s="127" t="s">
        <v>102</v>
      </c>
      <c r="G111" s="10"/>
      <c r="H111" s="47"/>
      <c r="I111"/>
    </row>
    <row r="112" spans="1:11" s="17" customFormat="1" ht="22.5" customHeight="1">
      <c r="A112" s="19"/>
      <c r="B112" s="345"/>
      <c r="C112" s="43" t="s">
        <v>41</v>
      </c>
      <c r="D112" s="12">
        <v>12</v>
      </c>
      <c r="E112" s="15">
        <v>110</v>
      </c>
      <c r="F112" s="1">
        <f t="shared" ref="F112:F124" si="18">E112*(1-$F$107)</f>
        <v>110</v>
      </c>
      <c r="G112" s="27"/>
      <c r="H112" s="236">
        <f t="shared" ref="H112:H122" si="19">G112*F112</f>
        <v>0</v>
      </c>
      <c r="I112" s="19"/>
    </row>
    <row r="113" spans="1:9" ht="24" customHeight="1">
      <c r="A113" s="19"/>
      <c r="B113" s="314"/>
      <c r="C113" s="44" t="s">
        <v>42</v>
      </c>
      <c r="D113" s="35">
        <v>6</v>
      </c>
      <c r="E113" s="18">
        <v>500</v>
      </c>
      <c r="F113" s="1">
        <f t="shared" si="18"/>
        <v>500</v>
      </c>
      <c r="G113" s="25"/>
      <c r="H113" s="231">
        <f t="shared" si="19"/>
        <v>0</v>
      </c>
    </row>
    <row r="114" spans="1:9" s="19" customFormat="1" ht="24" customHeight="1">
      <c r="B114" s="314"/>
      <c r="C114" s="44" t="s">
        <v>118</v>
      </c>
      <c r="D114" s="35">
        <v>6</v>
      </c>
      <c r="E114" s="18">
        <v>1770</v>
      </c>
      <c r="F114" s="1">
        <f t="shared" si="18"/>
        <v>1770</v>
      </c>
      <c r="G114" s="25"/>
      <c r="H114" s="231">
        <f t="shared" ref="H114" si="20">G114*F114</f>
        <v>0</v>
      </c>
    </row>
    <row r="115" spans="1:9" s="19" customFormat="1" ht="24" customHeight="1">
      <c r="B115" s="314"/>
      <c r="C115" s="176" t="s">
        <v>119</v>
      </c>
      <c r="D115" s="178">
        <v>1</v>
      </c>
      <c r="E115" s="177">
        <v>17900</v>
      </c>
      <c r="F115" s="1">
        <f t="shared" si="18"/>
        <v>17900</v>
      </c>
      <c r="G115" s="27"/>
      <c r="H115" s="237">
        <f t="shared" ref="H115" si="21">G115*F115</f>
        <v>0</v>
      </c>
    </row>
    <row r="116" spans="1:9" ht="23.25" customHeight="1">
      <c r="A116" s="19"/>
      <c r="B116" s="314"/>
      <c r="C116" s="44" t="s">
        <v>43</v>
      </c>
      <c r="D116" s="36">
        <v>12</v>
      </c>
      <c r="E116" s="37">
        <v>125</v>
      </c>
      <c r="F116" s="1">
        <f t="shared" si="18"/>
        <v>125</v>
      </c>
      <c r="G116" s="39"/>
      <c r="H116" s="230">
        <f t="shared" si="19"/>
        <v>0</v>
      </c>
    </row>
    <row r="117" spans="1:9" s="19" customFormat="1" ht="23.25" customHeight="1">
      <c r="B117" s="314"/>
      <c r="C117" s="46" t="s">
        <v>44</v>
      </c>
      <c r="D117" s="36">
        <v>12</v>
      </c>
      <c r="E117" s="18">
        <v>125</v>
      </c>
      <c r="F117" s="1">
        <f t="shared" si="18"/>
        <v>125</v>
      </c>
      <c r="G117" s="25"/>
      <c r="H117" s="231">
        <f>G117*F117</f>
        <v>0</v>
      </c>
    </row>
    <row r="118" spans="1:9" ht="22.5" customHeight="1" thickBot="1">
      <c r="A118" s="19"/>
      <c r="B118" s="314"/>
      <c r="C118" s="93" t="s">
        <v>52</v>
      </c>
      <c r="D118" s="94">
        <v>6</v>
      </c>
      <c r="E118" s="95">
        <v>565</v>
      </c>
      <c r="F118" s="96">
        <f t="shared" si="18"/>
        <v>565</v>
      </c>
      <c r="G118" s="97"/>
      <c r="H118" s="234">
        <f t="shared" si="19"/>
        <v>0</v>
      </c>
    </row>
    <row r="119" spans="1:9" s="19" customFormat="1" ht="22.5" customHeight="1" thickBot="1">
      <c r="B119" s="315"/>
      <c r="C119" s="45" t="s">
        <v>48</v>
      </c>
      <c r="D119" s="91">
        <v>18</v>
      </c>
      <c r="E119" s="92">
        <v>143</v>
      </c>
      <c r="F119" s="2">
        <f t="shared" si="18"/>
        <v>143</v>
      </c>
      <c r="G119" s="48"/>
      <c r="H119" s="238">
        <f t="shared" ref="H119" si="22">G119*F119</f>
        <v>0</v>
      </c>
    </row>
    <row r="120" spans="1:9" ht="21.75" customHeight="1">
      <c r="A120" s="9"/>
      <c r="B120" s="313"/>
      <c r="C120" s="87" t="s">
        <v>45</v>
      </c>
      <c r="D120" s="88">
        <v>12</v>
      </c>
      <c r="E120" s="89">
        <v>107</v>
      </c>
      <c r="F120" s="90">
        <f t="shared" si="18"/>
        <v>107</v>
      </c>
      <c r="G120" s="82"/>
      <c r="H120" s="239">
        <f t="shared" si="19"/>
        <v>0</v>
      </c>
    </row>
    <row r="121" spans="1:9" ht="21.75" customHeight="1">
      <c r="A121" s="9"/>
      <c r="B121" s="314"/>
      <c r="C121" s="46" t="s">
        <v>46</v>
      </c>
      <c r="D121" s="13">
        <v>1</v>
      </c>
      <c r="E121" s="16">
        <v>433</v>
      </c>
      <c r="F121" s="1">
        <f t="shared" si="18"/>
        <v>433</v>
      </c>
      <c r="G121" s="25"/>
      <c r="H121" s="237">
        <f t="shared" si="19"/>
        <v>0</v>
      </c>
    </row>
    <row r="122" spans="1:9" ht="21.75" customHeight="1">
      <c r="A122" s="19"/>
      <c r="B122" s="314"/>
      <c r="C122" s="46" t="s">
        <v>47</v>
      </c>
      <c r="D122" s="13">
        <v>1</v>
      </c>
      <c r="E122" s="16">
        <v>780</v>
      </c>
      <c r="F122" s="1">
        <f t="shared" si="18"/>
        <v>780</v>
      </c>
      <c r="G122" s="25"/>
      <c r="H122" s="237">
        <f t="shared" si="19"/>
        <v>0</v>
      </c>
    </row>
    <row r="123" spans="1:9" s="19" customFormat="1" ht="21.75" customHeight="1">
      <c r="B123" s="314"/>
      <c r="C123" s="46" t="s">
        <v>117</v>
      </c>
      <c r="D123" s="13">
        <v>1</v>
      </c>
      <c r="E123" s="16">
        <v>1490</v>
      </c>
      <c r="F123" s="1">
        <f t="shared" si="18"/>
        <v>1490</v>
      </c>
      <c r="G123" s="25"/>
      <c r="H123" s="237">
        <f t="shared" ref="H123" si="23">G123*F123</f>
        <v>0</v>
      </c>
    </row>
    <row r="124" spans="1:9" s="19" customFormat="1" ht="22.5" customHeight="1" thickBot="1">
      <c r="B124" s="314"/>
      <c r="C124" s="46" t="s">
        <v>120</v>
      </c>
      <c r="D124" s="12">
        <v>1</v>
      </c>
      <c r="E124" s="15">
        <v>15000</v>
      </c>
      <c r="F124" s="1">
        <f t="shared" si="18"/>
        <v>15000</v>
      </c>
      <c r="G124" s="27"/>
      <c r="H124" s="237">
        <f t="shared" ref="H124" si="24">G124*F124</f>
        <v>0</v>
      </c>
    </row>
    <row r="125" spans="1:9" s="19" customFormat="1" ht="22.5" customHeight="1" thickBot="1">
      <c r="B125" s="40"/>
      <c r="C125" s="42" t="s">
        <v>134</v>
      </c>
      <c r="D125" s="10"/>
      <c r="E125" s="14"/>
      <c r="F125" s="127" t="s">
        <v>102</v>
      </c>
      <c r="G125" s="10"/>
      <c r="H125" s="47"/>
    </row>
    <row r="126" spans="1:9" s="19" customFormat="1" ht="17.25" customHeight="1">
      <c r="B126" s="365"/>
      <c r="C126" s="293" t="s">
        <v>135</v>
      </c>
      <c r="D126" s="192">
        <v>21</v>
      </c>
      <c r="E126" s="296">
        <v>86</v>
      </c>
      <c r="F126" s="193">
        <f t="shared" ref="F126:F140" si="25">E126*(1-$F$107)</f>
        <v>86</v>
      </c>
      <c r="G126" s="298"/>
      <c r="H126" s="301">
        <f t="shared" ref="H126:H140" si="26">G126*F126</f>
        <v>0</v>
      </c>
      <c r="I126" s="270"/>
    </row>
    <row r="127" spans="1:9" s="19" customFormat="1" ht="16.5" customHeight="1">
      <c r="B127" s="366"/>
      <c r="C127" s="294" t="s">
        <v>136</v>
      </c>
      <c r="D127" s="194">
        <v>4</v>
      </c>
      <c r="E127" s="297">
        <v>420</v>
      </c>
      <c r="F127" s="195">
        <f t="shared" si="25"/>
        <v>420</v>
      </c>
      <c r="G127" s="299"/>
      <c r="H127" s="302">
        <f t="shared" si="26"/>
        <v>0</v>
      </c>
      <c r="I127" s="271"/>
    </row>
    <row r="128" spans="1:9" s="19" customFormat="1" ht="19.5" customHeight="1">
      <c r="B128" s="366"/>
      <c r="C128" s="294" t="s">
        <v>137</v>
      </c>
      <c r="D128" s="194">
        <v>1</v>
      </c>
      <c r="E128" s="297">
        <v>795</v>
      </c>
      <c r="F128" s="195">
        <f t="shared" si="25"/>
        <v>795</v>
      </c>
      <c r="G128" s="299"/>
      <c r="H128" s="302">
        <f t="shared" si="26"/>
        <v>0</v>
      </c>
      <c r="I128" s="269"/>
    </row>
    <row r="129" spans="1:9" s="19" customFormat="1" ht="19.5" customHeight="1">
      <c r="B129" s="366"/>
      <c r="C129" s="294" t="s">
        <v>182</v>
      </c>
      <c r="D129" s="194">
        <v>1</v>
      </c>
      <c r="E129" s="297">
        <v>1600</v>
      </c>
      <c r="F129" s="195">
        <f t="shared" si="25"/>
        <v>1600</v>
      </c>
      <c r="G129" s="299"/>
      <c r="H129" s="302">
        <f t="shared" si="26"/>
        <v>0</v>
      </c>
      <c r="I129" s="269"/>
    </row>
    <row r="130" spans="1:9" s="19" customFormat="1" ht="18" customHeight="1">
      <c r="B130" s="366"/>
      <c r="C130" s="294" t="s">
        <v>183</v>
      </c>
      <c r="D130" s="194">
        <v>21</v>
      </c>
      <c r="E130" s="297">
        <v>92</v>
      </c>
      <c r="F130" s="195">
        <f t="shared" si="25"/>
        <v>92</v>
      </c>
      <c r="G130" s="299"/>
      <c r="H130" s="302">
        <f t="shared" si="26"/>
        <v>0</v>
      </c>
      <c r="I130" s="269"/>
    </row>
    <row r="131" spans="1:9" s="19" customFormat="1" ht="18" customHeight="1">
      <c r="B131" s="366"/>
      <c r="C131" s="294" t="s">
        <v>184</v>
      </c>
      <c r="D131" s="194">
        <v>4</v>
      </c>
      <c r="E131" s="297">
        <v>450</v>
      </c>
      <c r="F131" s="195">
        <f t="shared" si="25"/>
        <v>450</v>
      </c>
      <c r="G131" s="299"/>
      <c r="H131" s="302">
        <f t="shared" si="26"/>
        <v>0</v>
      </c>
      <c r="I131" s="269"/>
    </row>
    <row r="132" spans="1:9" s="19" customFormat="1" ht="18" customHeight="1">
      <c r="B132" s="366"/>
      <c r="C132" s="294" t="s">
        <v>185</v>
      </c>
      <c r="D132" s="194">
        <v>21</v>
      </c>
      <c r="E132" s="297">
        <v>92</v>
      </c>
      <c r="F132" s="195">
        <f t="shared" si="25"/>
        <v>92</v>
      </c>
      <c r="G132" s="299"/>
      <c r="H132" s="302">
        <f t="shared" si="26"/>
        <v>0</v>
      </c>
      <c r="I132" s="269"/>
    </row>
    <row r="133" spans="1:9" s="19" customFormat="1" ht="18" customHeight="1">
      <c r="B133" s="366"/>
      <c r="C133" s="294" t="s">
        <v>186</v>
      </c>
      <c r="D133" s="194">
        <v>4</v>
      </c>
      <c r="E133" s="297">
        <v>450</v>
      </c>
      <c r="F133" s="195">
        <f t="shared" si="25"/>
        <v>450</v>
      </c>
      <c r="G133" s="299"/>
      <c r="H133" s="302">
        <f t="shared" si="26"/>
        <v>0</v>
      </c>
      <c r="I133" s="269"/>
    </row>
    <row r="134" spans="1:9" s="19" customFormat="1" ht="18.75" customHeight="1">
      <c r="B134" s="366"/>
      <c r="C134" s="294" t="s">
        <v>187</v>
      </c>
      <c r="D134" s="194">
        <v>21</v>
      </c>
      <c r="E134" s="297">
        <v>109</v>
      </c>
      <c r="F134" s="195">
        <f t="shared" si="25"/>
        <v>109</v>
      </c>
      <c r="G134" s="299"/>
      <c r="H134" s="302">
        <f t="shared" si="26"/>
        <v>0</v>
      </c>
      <c r="I134" s="269"/>
    </row>
    <row r="135" spans="1:9" s="19" customFormat="1" ht="18.75" customHeight="1">
      <c r="B135" s="366"/>
      <c r="C135" s="294" t="s">
        <v>188</v>
      </c>
      <c r="D135" s="194">
        <v>21</v>
      </c>
      <c r="E135" s="297">
        <v>107</v>
      </c>
      <c r="F135" s="195">
        <f t="shared" si="25"/>
        <v>107</v>
      </c>
      <c r="G135" s="299"/>
      <c r="H135" s="302">
        <f t="shared" si="26"/>
        <v>0</v>
      </c>
      <c r="I135" s="269"/>
    </row>
    <row r="136" spans="1:9" s="19" customFormat="1" ht="18.75" customHeight="1">
      <c r="B136" s="366"/>
      <c r="C136" s="294" t="s">
        <v>189</v>
      </c>
      <c r="D136" s="194">
        <v>21</v>
      </c>
      <c r="E136" s="297">
        <v>124</v>
      </c>
      <c r="F136" s="195">
        <f t="shared" si="25"/>
        <v>124</v>
      </c>
      <c r="G136" s="299"/>
      <c r="H136" s="302">
        <f t="shared" si="26"/>
        <v>0</v>
      </c>
      <c r="I136" s="269"/>
    </row>
    <row r="137" spans="1:9" s="19" customFormat="1" ht="18.75" customHeight="1">
      <c r="B137" s="366"/>
      <c r="C137" s="294" t="s">
        <v>190</v>
      </c>
      <c r="D137" s="194">
        <v>21</v>
      </c>
      <c r="E137" s="297">
        <v>134</v>
      </c>
      <c r="F137" s="195">
        <f t="shared" si="25"/>
        <v>134</v>
      </c>
      <c r="G137" s="299"/>
      <c r="H137" s="302">
        <f t="shared" si="26"/>
        <v>0</v>
      </c>
      <c r="I137" s="269"/>
    </row>
    <row r="138" spans="1:9" s="19" customFormat="1" ht="18.75" customHeight="1">
      <c r="B138" s="366"/>
      <c r="C138" s="294" t="s">
        <v>191</v>
      </c>
      <c r="D138" s="194">
        <v>21</v>
      </c>
      <c r="E138" s="297">
        <v>99</v>
      </c>
      <c r="F138" s="195">
        <f t="shared" si="25"/>
        <v>99</v>
      </c>
      <c r="G138" s="299"/>
      <c r="H138" s="302">
        <f t="shared" si="26"/>
        <v>0</v>
      </c>
      <c r="I138" s="269"/>
    </row>
    <row r="139" spans="1:9" s="19" customFormat="1" ht="18.75" customHeight="1">
      <c r="B139" s="366"/>
      <c r="C139" s="294" t="s">
        <v>192</v>
      </c>
      <c r="D139" s="194">
        <v>21</v>
      </c>
      <c r="E139" s="297">
        <v>88</v>
      </c>
      <c r="F139" s="195">
        <f t="shared" si="25"/>
        <v>88</v>
      </c>
      <c r="G139" s="299"/>
      <c r="H139" s="302">
        <f t="shared" si="26"/>
        <v>0</v>
      </c>
      <c r="I139" s="269"/>
    </row>
    <row r="140" spans="1:9" s="19" customFormat="1" ht="18.75" customHeight="1" thickBot="1">
      <c r="B140" s="367"/>
      <c r="C140" s="305" t="s">
        <v>193</v>
      </c>
      <c r="D140" s="306">
        <v>21</v>
      </c>
      <c r="E140" s="307">
        <v>83</v>
      </c>
      <c r="F140" s="303">
        <f t="shared" si="25"/>
        <v>83</v>
      </c>
      <c r="G140" s="308"/>
      <c r="H140" s="304">
        <f t="shared" si="26"/>
        <v>0</v>
      </c>
      <c r="I140" s="269"/>
    </row>
    <row r="141" spans="1:9" s="19" customFormat="1" ht="83.25" customHeight="1" thickBot="1">
      <c r="B141" s="179"/>
      <c r="C141" s="295" t="s">
        <v>121</v>
      </c>
      <c r="D141" s="110">
        <v>12</v>
      </c>
      <c r="E141" s="108">
        <v>180</v>
      </c>
      <c r="F141" s="96">
        <f>E141*(1-$F$107)</f>
        <v>180</v>
      </c>
      <c r="G141" s="300"/>
      <c r="H141" s="234">
        <f t="shared" ref="H141" si="27">G141*F141</f>
        <v>0</v>
      </c>
    </row>
    <row r="142" spans="1:9" ht="15.75" thickBot="1">
      <c r="A142" s="19"/>
      <c r="C142" s="19"/>
      <c r="F142" s="19"/>
      <c r="G142" s="19"/>
      <c r="H142" s="235">
        <f>SUM(H112:H124)</f>
        <v>0</v>
      </c>
      <c r="I142" s="128" t="s">
        <v>39</v>
      </c>
    </row>
    <row r="143" spans="1:9" ht="15.75" thickBot="1"/>
    <row r="144" spans="1:9" ht="23.25" customHeight="1" thickBot="1">
      <c r="B144" s="319"/>
      <c r="C144" s="321" t="s">
        <v>107</v>
      </c>
      <c r="D144" s="322"/>
      <c r="E144" s="327"/>
      <c r="F144" s="23" t="s">
        <v>2</v>
      </c>
      <c r="G144" s="309" t="s">
        <v>5</v>
      </c>
      <c r="H144" s="310"/>
    </row>
    <row r="145" spans="2:8" ht="24.75" customHeight="1" thickBot="1">
      <c r="B145" s="320"/>
      <c r="C145" s="323"/>
      <c r="D145" s="324"/>
      <c r="E145" s="328"/>
      <c r="F145" s="7"/>
      <c r="G145" s="311"/>
      <c r="H145" s="312"/>
    </row>
    <row r="146" spans="2:8" ht="46.5" customHeight="1" thickBot="1">
      <c r="B146" s="320"/>
      <c r="C146" s="325"/>
      <c r="D146" s="326"/>
      <c r="E146" s="328"/>
      <c r="F146" s="67" t="s">
        <v>3</v>
      </c>
      <c r="G146" s="311"/>
      <c r="H146" s="312"/>
    </row>
    <row r="147" spans="2:8" s="19" customFormat="1" ht="21.75" customHeight="1">
      <c r="B147" s="313"/>
      <c r="C147" s="333" t="s">
        <v>0</v>
      </c>
      <c r="D147" s="333" t="s">
        <v>1</v>
      </c>
      <c r="E147" s="343" t="s">
        <v>106</v>
      </c>
      <c r="F147" s="333" t="s">
        <v>55</v>
      </c>
      <c r="G147" s="333" t="s">
        <v>4</v>
      </c>
      <c r="H147" s="333" t="s">
        <v>56</v>
      </c>
    </row>
    <row r="148" spans="2:8" ht="15.75" customHeight="1" thickBot="1">
      <c r="B148" s="315"/>
      <c r="C148" s="334"/>
      <c r="D148" s="334"/>
      <c r="E148" s="344"/>
      <c r="F148" s="334"/>
      <c r="G148" s="334"/>
      <c r="H148" s="334"/>
    </row>
    <row r="149" spans="2:8" ht="15.75" thickBot="1">
      <c r="B149" s="118"/>
      <c r="C149" s="119" t="s">
        <v>57</v>
      </c>
      <c r="D149" s="118"/>
      <c r="E149" s="120"/>
      <c r="F149" s="127" t="s">
        <v>102</v>
      </c>
      <c r="G149" s="118"/>
      <c r="H149" s="80"/>
    </row>
    <row r="150" spans="2:8" ht="27" customHeight="1">
      <c r="B150" s="320"/>
      <c r="C150" s="115" t="s">
        <v>58</v>
      </c>
      <c r="D150" s="116">
        <v>1</v>
      </c>
      <c r="E150" s="70">
        <v>472</v>
      </c>
      <c r="F150" s="84">
        <f>E150*(1-$F$145)</f>
        <v>472</v>
      </c>
      <c r="G150" s="117"/>
      <c r="H150" s="230">
        <f t="shared" ref="H150:H172" si="28">G150*F150</f>
        <v>0</v>
      </c>
    </row>
    <row r="151" spans="2:8" ht="24.75" customHeight="1">
      <c r="B151" s="320"/>
      <c r="C151" s="68" t="s">
        <v>59</v>
      </c>
      <c r="D151" s="69">
        <v>1</v>
      </c>
      <c r="E151" s="70">
        <v>472</v>
      </c>
      <c r="F151" s="84">
        <f t="shared" ref="F151:F172" si="29">E151*(1-$F$145)</f>
        <v>472</v>
      </c>
      <c r="G151" s="24"/>
      <c r="H151" s="231">
        <f t="shared" si="28"/>
        <v>0</v>
      </c>
    </row>
    <row r="152" spans="2:8" ht="21" customHeight="1">
      <c r="B152" s="320"/>
      <c r="C152" s="68" t="s">
        <v>60</v>
      </c>
      <c r="D152" s="69">
        <v>1</v>
      </c>
      <c r="E152" s="70">
        <v>472</v>
      </c>
      <c r="F152" s="84">
        <f t="shared" si="29"/>
        <v>472</v>
      </c>
      <c r="G152" s="24"/>
      <c r="H152" s="231">
        <f t="shared" si="28"/>
        <v>0</v>
      </c>
    </row>
    <row r="153" spans="2:8" ht="20.25" customHeight="1">
      <c r="B153" s="342"/>
      <c r="C153" s="68" t="s">
        <v>61</v>
      </c>
      <c r="D153" s="69">
        <v>1</v>
      </c>
      <c r="E153" s="70">
        <v>472</v>
      </c>
      <c r="F153" s="84">
        <f t="shared" si="29"/>
        <v>472</v>
      </c>
      <c r="G153" s="24"/>
      <c r="H153" s="231">
        <f t="shared" si="28"/>
        <v>0</v>
      </c>
    </row>
    <row r="154" spans="2:8" ht="28.5">
      <c r="B154" s="341"/>
      <c r="C154" s="72" t="s">
        <v>62</v>
      </c>
      <c r="D154" s="24">
        <v>1</v>
      </c>
      <c r="E154" s="70">
        <v>900</v>
      </c>
      <c r="F154" s="84">
        <f t="shared" si="29"/>
        <v>900</v>
      </c>
      <c r="G154" s="24"/>
      <c r="H154" s="231">
        <f t="shared" si="28"/>
        <v>0</v>
      </c>
    </row>
    <row r="155" spans="2:8" ht="28.5">
      <c r="B155" s="320"/>
      <c r="C155" s="73" t="s">
        <v>63</v>
      </c>
      <c r="D155" s="74">
        <v>1</v>
      </c>
      <c r="E155" s="70">
        <v>900</v>
      </c>
      <c r="F155" s="84">
        <f t="shared" si="29"/>
        <v>900</v>
      </c>
      <c r="G155" s="74"/>
      <c r="H155" s="231">
        <f t="shared" si="28"/>
        <v>0</v>
      </c>
    </row>
    <row r="156" spans="2:8" ht="28.5">
      <c r="B156" s="320"/>
      <c r="C156" s="73" t="s">
        <v>64</v>
      </c>
      <c r="D156" s="74">
        <v>1</v>
      </c>
      <c r="E156" s="70">
        <v>900</v>
      </c>
      <c r="F156" s="84">
        <f t="shared" si="29"/>
        <v>900</v>
      </c>
      <c r="G156" s="74"/>
      <c r="H156" s="231">
        <f t="shared" si="28"/>
        <v>0</v>
      </c>
    </row>
    <row r="157" spans="2:8" ht="28.5">
      <c r="B157" s="320"/>
      <c r="C157" s="73" t="s">
        <v>65</v>
      </c>
      <c r="D157" s="74">
        <v>1</v>
      </c>
      <c r="E157" s="70">
        <v>684</v>
      </c>
      <c r="F157" s="84">
        <f t="shared" si="29"/>
        <v>684</v>
      </c>
      <c r="G157" s="74"/>
      <c r="H157" s="231">
        <f t="shared" si="28"/>
        <v>0</v>
      </c>
    </row>
    <row r="158" spans="2:8" ht="28.5">
      <c r="B158" s="320"/>
      <c r="C158" s="73" t="s">
        <v>66</v>
      </c>
      <c r="D158" s="74">
        <v>1</v>
      </c>
      <c r="E158" s="70">
        <v>684</v>
      </c>
      <c r="F158" s="84">
        <f t="shared" si="29"/>
        <v>684</v>
      </c>
      <c r="G158" s="74"/>
      <c r="H158" s="231">
        <f t="shared" si="28"/>
        <v>0</v>
      </c>
    </row>
    <row r="159" spans="2:8" ht="28.5">
      <c r="B159" s="342"/>
      <c r="C159" s="73" t="s">
        <v>67</v>
      </c>
      <c r="D159" s="74">
        <v>1</v>
      </c>
      <c r="E159" s="70">
        <v>684</v>
      </c>
      <c r="F159" s="84">
        <f t="shared" si="29"/>
        <v>684</v>
      </c>
      <c r="G159" s="74"/>
      <c r="H159" s="231">
        <f t="shared" si="28"/>
        <v>0</v>
      </c>
    </row>
    <row r="160" spans="2:8" ht="32.25" customHeight="1">
      <c r="B160" s="341"/>
      <c r="C160" s="73" t="s">
        <v>68</v>
      </c>
      <c r="D160" s="74">
        <v>1</v>
      </c>
      <c r="E160" s="70">
        <v>792</v>
      </c>
      <c r="F160" s="84">
        <f t="shared" si="29"/>
        <v>792</v>
      </c>
      <c r="G160" s="74"/>
      <c r="H160" s="231">
        <f t="shared" si="28"/>
        <v>0</v>
      </c>
    </row>
    <row r="161" spans="1:9" ht="31.5" customHeight="1">
      <c r="B161" s="320"/>
      <c r="C161" s="73" t="s">
        <v>69</v>
      </c>
      <c r="D161" s="74">
        <v>1</v>
      </c>
      <c r="E161" s="70">
        <v>792</v>
      </c>
      <c r="F161" s="84">
        <f t="shared" si="29"/>
        <v>792</v>
      </c>
      <c r="G161" s="74"/>
      <c r="H161" s="231">
        <f t="shared" si="28"/>
        <v>0</v>
      </c>
    </row>
    <row r="162" spans="1:9" ht="31.5" customHeight="1">
      <c r="B162" s="342"/>
      <c r="C162" s="73" t="s">
        <v>70</v>
      </c>
      <c r="D162" s="74">
        <v>1</v>
      </c>
      <c r="E162" s="70">
        <v>792</v>
      </c>
      <c r="F162" s="84">
        <f t="shared" si="29"/>
        <v>792</v>
      </c>
      <c r="G162" s="74"/>
      <c r="H162" s="231">
        <f t="shared" si="28"/>
        <v>0</v>
      </c>
    </row>
    <row r="163" spans="1:9" ht="28.5">
      <c r="B163" s="341"/>
      <c r="C163" s="73" t="s">
        <v>71</v>
      </c>
      <c r="D163" s="74">
        <v>1</v>
      </c>
      <c r="E163" s="76">
        <v>760</v>
      </c>
      <c r="F163" s="84">
        <f t="shared" si="29"/>
        <v>760</v>
      </c>
      <c r="G163" s="74"/>
      <c r="H163" s="223">
        <f t="shared" si="28"/>
        <v>0</v>
      </c>
    </row>
    <row r="164" spans="1:9" ht="28.5">
      <c r="B164" s="320"/>
      <c r="C164" s="73" t="s">
        <v>72</v>
      </c>
      <c r="D164" s="74">
        <v>1</v>
      </c>
      <c r="E164" s="70">
        <v>760</v>
      </c>
      <c r="F164" s="84">
        <f t="shared" si="29"/>
        <v>760</v>
      </c>
      <c r="G164" s="74"/>
      <c r="H164" s="223">
        <f t="shared" si="28"/>
        <v>0</v>
      </c>
    </row>
    <row r="165" spans="1:9" ht="28.5">
      <c r="B165" s="320"/>
      <c r="C165" s="73" t="s">
        <v>73</v>
      </c>
      <c r="D165" s="74">
        <v>1</v>
      </c>
      <c r="E165" s="70">
        <v>760</v>
      </c>
      <c r="F165" s="84">
        <f t="shared" si="29"/>
        <v>760</v>
      </c>
      <c r="G165" s="74"/>
      <c r="H165" s="223">
        <f t="shared" si="28"/>
        <v>0</v>
      </c>
    </row>
    <row r="166" spans="1:9" ht="29.25" thickBot="1">
      <c r="B166" s="320"/>
      <c r="C166" s="75" t="s">
        <v>74</v>
      </c>
      <c r="D166" s="74">
        <v>1</v>
      </c>
      <c r="E166" s="70">
        <v>760</v>
      </c>
      <c r="F166" s="84">
        <f t="shared" si="29"/>
        <v>760</v>
      </c>
      <c r="G166" s="74"/>
      <c r="H166" s="223">
        <f t="shared" si="28"/>
        <v>0</v>
      </c>
    </row>
    <row r="167" spans="1:9" ht="28.5">
      <c r="B167" s="320"/>
      <c r="C167" s="73" t="s">
        <v>75</v>
      </c>
      <c r="D167" s="74">
        <v>1</v>
      </c>
      <c r="E167" s="70">
        <v>760</v>
      </c>
      <c r="F167" s="84">
        <f t="shared" si="29"/>
        <v>760</v>
      </c>
      <c r="G167" s="74"/>
      <c r="H167" s="223">
        <f t="shared" si="28"/>
        <v>0</v>
      </c>
    </row>
    <row r="168" spans="1:9" ht="28.5">
      <c r="B168" s="320"/>
      <c r="C168" s="73" t="s">
        <v>76</v>
      </c>
      <c r="D168" s="74">
        <v>1</v>
      </c>
      <c r="E168" s="70">
        <v>760</v>
      </c>
      <c r="F168" s="84">
        <f t="shared" si="29"/>
        <v>760</v>
      </c>
      <c r="G168" s="74"/>
      <c r="H168" s="223">
        <f t="shared" si="28"/>
        <v>0</v>
      </c>
    </row>
    <row r="169" spans="1:9" ht="28.5">
      <c r="B169" s="320"/>
      <c r="C169" s="73" t="s">
        <v>77</v>
      </c>
      <c r="D169" s="74">
        <v>1</v>
      </c>
      <c r="E169" s="70">
        <v>760</v>
      </c>
      <c r="F169" s="84">
        <f t="shared" si="29"/>
        <v>760</v>
      </c>
      <c r="G169" s="74"/>
      <c r="H169" s="223">
        <f t="shared" si="28"/>
        <v>0</v>
      </c>
    </row>
    <row r="170" spans="1:9" ht="28.5">
      <c r="B170" s="320"/>
      <c r="C170" s="73" t="s">
        <v>78</v>
      </c>
      <c r="D170" s="74">
        <v>1</v>
      </c>
      <c r="E170" s="70">
        <v>760</v>
      </c>
      <c r="F170" s="84">
        <f t="shared" si="29"/>
        <v>760</v>
      </c>
      <c r="G170" s="74"/>
      <c r="H170" s="223">
        <f t="shared" si="28"/>
        <v>0</v>
      </c>
    </row>
    <row r="171" spans="1:9" ht="28.5">
      <c r="B171" s="320"/>
      <c r="C171" s="73" t="s">
        <v>79</v>
      </c>
      <c r="D171" s="74">
        <v>1</v>
      </c>
      <c r="E171" s="70">
        <v>760</v>
      </c>
      <c r="F171" s="84">
        <f t="shared" si="29"/>
        <v>760</v>
      </c>
      <c r="G171" s="74"/>
      <c r="H171" s="223">
        <f t="shared" si="28"/>
        <v>0</v>
      </c>
    </row>
    <row r="172" spans="1:9" ht="29.25" thickBot="1">
      <c r="B172" s="355"/>
      <c r="C172" s="75" t="s">
        <v>80</v>
      </c>
      <c r="D172" s="143">
        <v>1</v>
      </c>
      <c r="E172" s="153">
        <v>760</v>
      </c>
      <c r="F172" s="84">
        <f t="shared" si="29"/>
        <v>760</v>
      </c>
      <c r="G172" s="143"/>
      <c r="H172" s="238">
        <f t="shared" si="28"/>
        <v>0</v>
      </c>
    </row>
    <row r="173" spans="1:9" ht="15.75" thickBot="1">
      <c r="B173"/>
      <c r="D173"/>
      <c r="E173"/>
      <c r="H173" s="235">
        <f>SUM(H163:H172)</f>
        <v>0</v>
      </c>
      <c r="I173" s="128" t="s">
        <v>39</v>
      </c>
    </row>
    <row r="174" spans="1:9" ht="15.75" thickBot="1">
      <c r="B174"/>
      <c r="D174"/>
      <c r="E174"/>
    </row>
    <row r="175" spans="1:9" ht="24" customHeight="1" thickBot="1">
      <c r="A175" s="19"/>
      <c r="B175" s="319"/>
      <c r="C175" s="321" t="s">
        <v>107</v>
      </c>
      <c r="D175" s="322"/>
      <c r="E175" s="327"/>
      <c r="F175" s="23" t="s">
        <v>2</v>
      </c>
      <c r="G175" s="309" t="s">
        <v>5</v>
      </c>
      <c r="H175" s="310"/>
    </row>
    <row r="176" spans="1:9" ht="24" customHeight="1" thickBot="1">
      <c r="A176" s="19"/>
      <c r="B176" s="320"/>
      <c r="C176" s="323"/>
      <c r="D176" s="324"/>
      <c r="E176" s="328"/>
      <c r="F176" s="7"/>
      <c r="G176" s="311"/>
      <c r="H176" s="312"/>
    </row>
    <row r="177" spans="1:13" ht="44.25" customHeight="1" thickBot="1">
      <c r="A177" s="19"/>
      <c r="B177" s="320"/>
      <c r="C177" s="325"/>
      <c r="D177" s="326"/>
      <c r="E177" s="328"/>
      <c r="F177" s="67" t="s">
        <v>3</v>
      </c>
      <c r="G177" s="311"/>
      <c r="H177" s="312"/>
    </row>
    <row r="178" spans="1:13" ht="30.75" thickBot="1">
      <c r="A178" s="19"/>
      <c r="B178" s="158"/>
      <c r="C178" s="159" t="s">
        <v>0</v>
      </c>
      <c r="D178" s="160" t="s">
        <v>1</v>
      </c>
      <c r="E178" s="160" t="s">
        <v>105</v>
      </c>
      <c r="F178" s="161" t="s">
        <v>103</v>
      </c>
      <c r="G178" s="162"/>
      <c r="H178" s="163"/>
    </row>
    <row r="179" spans="1:13" ht="15" customHeight="1" thickBot="1">
      <c r="A179" s="19"/>
      <c r="B179" s="154"/>
      <c r="C179" s="155" t="s">
        <v>109</v>
      </c>
      <c r="D179" s="154"/>
      <c r="E179" s="156"/>
      <c r="F179" s="157" t="s">
        <v>81</v>
      </c>
      <c r="G179" s="154"/>
      <c r="H179" s="152"/>
    </row>
    <row r="180" spans="1:13" ht="15.75" thickBot="1">
      <c r="A180" s="19"/>
      <c r="B180" s="316"/>
      <c r="C180" s="272" t="s">
        <v>167</v>
      </c>
      <c r="D180" s="196">
        <v>200</v>
      </c>
      <c r="E180" s="63">
        <v>0.19</v>
      </c>
      <c r="F180" s="224">
        <f t="shared" ref="F180:F187" si="30">E180*(1-$F$176)</f>
        <v>0.19</v>
      </c>
      <c r="G180" s="208"/>
      <c r="H180" s="229">
        <f>G180*F180</f>
        <v>0</v>
      </c>
    </row>
    <row r="181" spans="1:13" s="19" customFormat="1" ht="15.75" thickBot="1">
      <c r="B181" s="317"/>
      <c r="C181" s="273" t="s">
        <v>170</v>
      </c>
      <c r="D181" s="197">
        <v>200</v>
      </c>
      <c r="E181" s="63">
        <v>0.24</v>
      </c>
      <c r="F181" s="224">
        <f t="shared" si="30"/>
        <v>0.24</v>
      </c>
      <c r="G181" s="208"/>
      <c r="H181" s="229">
        <f>G181*F181</f>
        <v>0</v>
      </c>
    </row>
    <row r="182" spans="1:13" s="19" customFormat="1" ht="15.75" thickBot="1">
      <c r="B182" s="317"/>
      <c r="C182" s="273" t="s">
        <v>168</v>
      </c>
      <c r="D182" s="197">
        <v>200</v>
      </c>
      <c r="E182" s="63">
        <v>0.35</v>
      </c>
      <c r="F182" s="224">
        <f t="shared" si="30"/>
        <v>0.35</v>
      </c>
      <c r="G182" s="208"/>
      <c r="H182" s="229">
        <f t="shared" ref="H182:H187" si="31">G182*F182</f>
        <v>0</v>
      </c>
    </row>
    <row r="183" spans="1:13" s="19" customFormat="1" ht="15.75" thickBot="1">
      <c r="B183" s="317"/>
      <c r="C183" s="273" t="s">
        <v>169</v>
      </c>
      <c r="D183" s="197">
        <v>100</v>
      </c>
      <c r="E183" s="63">
        <v>0.55000000000000004</v>
      </c>
      <c r="F183" s="224">
        <f t="shared" si="30"/>
        <v>0.55000000000000004</v>
      </c>
      <c r="G183" s="208"/>
      <c r="H183" s="229">
        <f t="shared" si="31"/>
        <v>0</v>
      </c>
    </row>
    <row r="184" spans="1:13" s="19" customFormat="1" ht="15.75" thickBot="1">
      <c r="B184" s="317"/>
      <c r="C184" s="273" t="s">
        <v>171</v>
      </c>
      <c r="D184" s="197">
        <v>200</v>
      </c>
      <c r="E184" s="63">
        <v>0.08</v>
      </c>
      <c r="F184" s="224">
        <f t="shared" si="30"/>
        <v>0.08</v>
      </c>
      <c r="G184" s="208"/>
      <c r="H184" s="229">
        <f t="shared" si="31"/>
        <v>0</v>
      </c>
      <c r="M184" s="222"/>
    </row>
    <row r="185" spans="1:13" ht="15.75" thickBot="1">
      <c r="A185" s="19"/>
      <c r="B185" s="317"/>
      <c r="C185" s="273" t="s">
        <v>172</v>
      </c>
      <c r="D185" s="197">
        <v>200</v>
      </c>
      <c r="E185" s="63">
        <v>0.1</v>
      </c>
      <c r="F185" s="224">
        <f t="shared" si="30"/>
        <v>0.1</v>
      </c>
      <c r="G185" s="208"/>
      <c r="H185" s="229">
        <f t="shared" si="31"/>
        <v>0</v>
      </c>
      <c r="M185" s="222"/>
    </row>
    <row r="186" spans="1:13" ht="15.75" thickBot="1">
      <c r="A186" s="19"/>
      <c r="B186" s="317"/>
      <c r="C186" s="273" t="s">
        <v>173</v>
      </c>
      <c r="D186" s="198">
        <v>200</v>
      </c>
      <c r="E186" s="63">
        <v>0.16</v>
      </c>
      <c r="F186" s="224">
        <f t="shared" si="30"/>
        <v>0.16</v>
      </c>
      <c r="G186" s="208"/>
      <c r="H186" s="229">
        <f t="shared" si="31"/>
        <v>0</v>
      </c>
    </row>
    <row r="187" spans="1:13" ht="15.75" thickBot="1">
      <c r="A187" s="19"/>
      <c r="B187" s="318"/>
      <c r="C187" s="274" t="s">
        <v>174</v>
      </c>
      <c r="D187" s="225">
        <v>200</v>
      </c>
      <c r="E187" s="226">
        <v>0.18</v>
      </c>
      <c r="F187" s="227">
        <f t="shared" si="30"/>
        <v>0.18</v>
      </c>
      <c r="G187" s="208"/>
      <c r="H187" s="229">
        <f t="shared" si="31"/>
        <v>0</v>
      </c>
    </row>
    <row r="188" spans="1:13" s="19" customFormat="1" ht="15.75" thickBot="1">
      <c r="B188" s="154"/>
      <c r="C188" s="155" t="s">
        <v>156</v>
      </c>
      <c r="D188" s="154"/>
      <c r="E188" s="228"/>
      <c r="F188" s="157" t="s">
        <v>81</v>
      </c>
      <c r="G188" s="154"/>
      <c r="H188" s="154"/>
    </row>
    <row r="189" spans="1:13" s="19" customFormat="1" ht="33" customHeight="1">
      <c r="B189" s="316"/>
      <c r="C189" s="261" t="s">
        <v>175</v>
      </c>
      <c r="D189" s="243">
        <v>40</v>
      </c>
      <c r="E189" s="244">
        <v>38</v>
      </c>
      <c r="F189" s="224">
        <f t="shared" ref="F189:F192" si="32">E189*(1-$F$176)</f>
        <v>38</v>
      </c>
      <c r="G189" s="245"/>
      <c r="H189" s="241">
        <f>G189*F189</f>
        <v>0</v>
      </c>
    </row>
    <row r="190" spans="1:13" s="19" customFormat="1" ht="17.25" customHeight="1">
      <c r="B190" s="317"/>
      <c r="C190" s="262" t="s">
        <v>154</v>
      </c>
      <c r="D190" s="246">
        <v>40</v>
      </c>
      <c r="E190" s="247">
        <v>21.5</v>
      </c>
      <c r="F190" s="224">
        <f t="shared" si="32"/>
        <v>21.5</v>
      </c>
      <c r="G190" s="248"/>
      <c r="H190" s="229">
        <f t="shared" ref="H190:H192" si="33">G190*F190</f>
        <v>0</v>
      </c>
    </row>
    <row r="191" spans="1:13" s="19" customFormat="1" ht="19.5" customHeight="1">
      <c r="B191" s="317"/>
      <c r="C191" s="263" t="s">
        <v>155</v>
      </c>
      <c r="D191" s="246">
        <v>40</v>
      </c>
      <c r="E191" s="247">
        <v>21.5</v>
      </c>
      <c r="F191" s="224">
        <f t="shared" si="32"/>
        <v>21.5</v>
      </c>
      <c r="G191" s="248"/>
      <c r="H191" s="229">
        <f t="shared" si="33"/>
        <v>0</v>
      </c>
    </row>
    <row r="192" spans="1:13" ht="18.75" customHeight="1" thickBot="1">
      <c r="A192" s="19"/>
      <c r="B192" s="318"/>
      <c r="C192" s="264" t="s">
        <v>153</v>
      </c>
      <c r="D192" s="249">
        <v>1</v>
      </c>
      <c r="E192" s="250">
        <v>21.5</v>
      </c>
      <c r="F192" s="224">
        <f t="shared" si="32"/>
        <v>21.5</v>
      </c>
      <c r="G192" s="251"/>
      <c r="H192" s="242">
        <f t="shared" si="33"/>
        <v>0</v>
      </c>
    </row>
    <row r="193" spans="1:9" ht="15.75" customHeight="1" thickBot="1">
      <c r="A193" s="19"/>
      <c r="B193"/>
      <c r="C193" s="252"/>
      <c r="D193" s="252"/>
      <c r="E193" s="252"/>
      <c r="F193" s="252"/>
      <c r="G193" s="253" t="s">
        <v>152</v>
      </c>
      <c r="H193" s="240">
        <f>SUM(H180:H192)</f>
        <v>0</v>
      </c>
      <c r="I193" s="128" t="s">
        <v>104</v>
      </c>
    </row>
    <row r="194" spans="1:9" ht="16.5" thickBot="1">
      <c r="A194" s="19"/>
      <c r="B194"/>
      <c r="D194"/>
      <c r="E194"/>
      <c r="H194" s="221"/>
    </row>
    <row r="195" spans="1:9" ht="16.5" thickBot="1">
      <c r="A195" s="19"/>
      <c r="B195" s="319"/>
      <c r="C195" s="321" t="s">
        <v>107</v>
      </c>
      <c r="D195" s="322"/>
      <c r="E195" s="327"/>
      <c r="F195" s="23" t="s">
        <v>2</v>
      </c>
      <c r="G195" s="309" t="s">
        <v>5</v>
      </c>
      <c r="H195" s="310"/>
    </row>
    <row r="196" spans="1:9" ht="21" thickBot="1">
      <c r="A196" s="19"/>
      <c r="B196" s="320"/>
      <c r="C196" s="323"/>
      <c r="D196" s="324"/>
      <c r="E196" s="328"/>
      <c r="F196" s="7"/>
      <c r="G196" s="311"/>
      <c r="H196" s="312"/>
    </row>
    <row r="197" spans="1:9" ht="39" thickBot="1">
      <c r="A197" s="19"/>
      <c r="B197" s="320"/>
      <c r="C197" s="325"/>
      <c r="D197" s="326"/>
      <c r="E197" s="328"/>
      <c r="F197" s="67" t="s">
        <v>3</v>
      </c>
      <c r="G197" s="311"/>
      <c r="H197" s="312"/>
    </row>
    <row r="198" spans="1:9" ht="45.75" thickBot="1">
      <c r="A198" s="19"/>
      <c r="B198" s="158"/>
      <c r="C198" s="159" t="s">
        <v>0</v>
      </c>
      <c r="D198" s="160" t="s">
        <v>1</v>
      </c>
      <c r="E198" s="160" t="s">
        <v>165</v>
      </c>
      <c r="F198" s="161" t="s">
        <v>157</v>
      </c>
      <c r="G198" s="162"/>
      <c r="H198" s="163"/>
    </row>
    <row r="199" spans="1:9" ht="15.75" thickBot="1">
      <c r="B199" s="254"/>
      <c r="C199" s="255" t="s">
        <v>164</v>
      </c>
      <c r="D199" s="254"/>
      <c r="E199" s="259"/>
      <c r="F199" s="260" t="s">
        <v>39</v>
      </c>
      <c r="G199" s="254"/>
      <c r="H199" s="202"/>
    </row>
    <row r="200" spans="1:9" ht="31.5">
      <c r="B200" s="313"/>
      <c r="C200" s="265" t="s">
        <v>166</v>
      </c>
      <c r="D200" s="82">
        <v>1110</v>
      </c>
      <c r="E200" s="256">
        <v>7.4</v>
      </c>
      <c r="F200" s="224">
        <f t="shared" ref="F200:F206" si="34">E200*(1-$F$196)</f>
        <v>7.4</v>
      </c>
      <c r="G200" s="245"/>
      <c r="H200" s="241">
        <f t="shared" ref="H200:H206" si="35">G200*F200</f>
        <v>0</v>
      </c>
    </row>
    <row r="201" spans="1:9" ht="31.5">
      <c r="B201" s="314"/>
      <c r="C201" s="266" t="s">
        <v>159</v>
      </c>
      <c r="D201" s="25">
        <v>432</v>
      </c>
      <c r="E201" s="257">
        <v>7.65</v>
      </c>
      <c r="F201" s="224">
        <f t="shared" si="34"/>
        <v>7.65</v>
      </c>
      <c r="G201" s="248"/>
      <c r="H201" s="229">
        <f t="shared" si="35"/>
        <v>0</v>
      </c>
    </row>
    <row r="202" spans="1:9" ht="31.5">
      <c r="B202" s="314"/>
      <c r="C202" s="266" t="s">
        <v>161</v>
      </c>
      <c r="D202" s="25">
        <v>330</v>
      </c>
      <c r="E202" s="257">
        <v>13.9</v>
      </c>
      <c r="F202" s="224">
        <f t="shared" si="34"/>
        <v>13.9</v>
      </c>
      <c r="G202" s="248"/>
      <c r="H202" s="229">
        <f t="shared" si="35"/>
        <v>0</v>
      </c>
    </row>
    <row r="203" spans="1:9" ht="31.5">
      <c r="B203" s="314"/>
      <c r="C203" s="267" t="s">
        <v>158</v>
      </c>
      <c r="D203" s="25">
        <v>290</v>
      </c>
      <c r="E203" s="257">
        <v>11.7</v>
      </c>
      <c r="F203" s="224">
        <f t="shared" si="34"/>
        <v>11.7</v>
      </c>
      <c r="G203" s="248"/>
      <c r="H203" s="229">
        <f t="shared" si="35"/>
        <v>0</v>
      </c>
    </row>
    <row r="204" spans="1:9" ht="31.5">
      <c r="B204" s="314"/>
      <c r="C204" s="267" t="s">
        <v>160</v>
      </c>
      <c r="D204" s="25">
        <v>300</v>
      </c>
      <c r="E204" s="257">
        <v>13.9</v>
      </c>
      <c r="F204" s="224">
        <f t="shared" si="34"/>
        <v>13.9</v>
      </c>
      <c r="G204" s="248"/>
      <c r="H204" s="229">
        <f t="shared" si="35"/>
        <v>0</v>
      </c>
    </row>
    <row r="205" spans="1:9" ht="31.5">
      <c r="B205" s="314"/>
      <c r="C205" s="267" t="s">
        <v>162</v>
      </c>
      <c r="D205" s="25">
        <v>500</v>
      </c>
      <c r="E205" s="257">
        <v>16</v>
      </c>
      <c r="F205" s="224">
        <f t="shared" si="34"/>
        <v>16</v>
      </c>
      <c r="G205" s="248"/>
      <c r="H205" s="229">
        <f t="shared" si="35"/>
        <v>0</v>
      </c>
    </row>
    <row r="206" spans="1:9" ht="32.25" thickBot="1">
      <c r="B206" s="315"/>
      <c r="C206" s="268" t="s">
        <v>163</v>
      </c>
      <c r="D206" s="48">
        <v>300</v>
      </c>
      <c r="E206" s="258">
        <v>45.8</v>
      </c>
      <c r="F206" s="224">
        <f t="shared" si="34"/>
        <v>45.8</v>
      </c>
      <c r="G206" s="251"/>
      <c r="H206" s="242">
        <f t="shared" si="35"/>
        <v>0</v>
      </c>
    </row>
    <row r="207" spans="1:9" ht="15.75" thickBot="1">
      <c r="G207" s="253" t="s">
        <v>152</v>
      </c>
      <c r="H207" s="240">
        <f>SUM(H200:H206)</f>
        <v>0</v>
      </c>
      <c r="I207" s="128" t="s">
        <v>39</v>
      </c>
    </row>
  </sheetData>
  <mergeCells count="82">
    <mergeCell ref="B79:B81"/>
    <mergeCell ref="B82:B84"/>
    <mergeCell ref="B85:B87"/>
    <mergeCell ref="B88:B90"/>
    <mergeCell ref="B93:B94"/>
    <mergeCell ref="B100:B102"/>
    <mergeCell ref="B154:B159"/>
    <mergeCell ref="B106:B108"/>
    <mergeCell ref="F109:F110"/>
    <mergeCell ref="B150:B153"/>
    <mergeCell ref="B126:B140"/>
    <mergeCell ref="G109:G110"/>
    <mergeCell ref="B109:B110"/>
    <mergeCell ref="C109:C110"/>
    <mergeCell ref="D109:D110"/>
    <mergeCell ref="E147:E148"/>
    <mergeCell ref="G147:G148"/>
    <mergeCell ref="B120:B124"/>
    <mergeCell ref="B112:B119"/>
    <mergeCell ref="G59:G60"/>
    <mergeCell ref="E109:E110"/>
    <mergeCell ref="B2:H2"/>
    <mergeCell ref="B5:B7"/>
    <mergeCell ref="B8:B9"/>
    <mergeCell ref="C5:D7"/>
    <mergeCell ref="B28:B29"/>
    <mergeCell ref="H59:H60"/>
    <mergeCell ref="B59:B60"/>
    <mergeCell ref="C59:C60"/>
    <mergeCell ref="D59:D60"/>
    <mergeCell ref="E59:E60"/>
    <mergeCell ref="B66:B67"/>
    <mergeCell ref="G106:H108"/>
    <mergeCell ref="B14:B15"/>
    <mergeCell ref="C8:C9"/>
    <mergeCell ref="F8:F9"/>
    <mergeCell ref="C56:D58"/>
    <mergeCell ref="B180:B187"/>
    <mergeCell ref="B34:B35"/>
    <mergeCell ref="B147:B148"/>
    <mergeCell ref="C147:C148"/>
    <mergeCell ref="D147:D148"/>
    <mergeCell ref="B95:B96"/>
    <mergeCell ref="B144:B146"/>
    <mergeCell ref="C144:D146"/>
    <mergeCell ref="B175:B177"/>
    <mergeCell ref="C175:D177"/>
    <mergeCell ref="C106:D108"/>
    <mergeCell ref="B163:B172"/>
    <mergeCell ref="B17:B18"/>
    <mergeCell ref="B24:B26"/>
    <mergeCell ref="D8:D9"/>
    <mergeCell ref="E8:E9"/>
    <mergeCell ref="B76:B78"/>
    <mergeCell ref="B74:B75"/>
    <mergeCell ref="B70:B73"/>
    <mergeCell ref="B62:B64"/>
    <mergeCell ref="B41:B44"/>
    <mergeCell ref="B11:B12"/>
    <mergeCell ref="B31:B32"/>
    <mergeCell ref="B1:H1"/>
    <mergeCell ref="E175:E177"/>
    <mergeCell ref="G175:H177"/>
    <mergeCell ref="G5:H7"/>
    <mergeCell ref="E5:E7"/>
    <mergeCell ref="H8:H9"/>
    <mergeCell ref="G8:G9"/>
    <mergeCell ref="H109:H110"/>
    <mergeCell ref="F147:F148"/>
    <mergeCell ref="E144:E146"/>
    <mergeCell ref="G144:H146"/>
    <mergeCell ref="G56:H58"/>
    <mergeCell ref="F59:F60"/>
    <mergeCell ref="H147:H148"/>
    <mergeCell ref="B160:B162"/>
    <mergeCell ref="B56:B58"/>
    <mergeCell ref="G195:H197"/>
    <mergeCell ref="B200:B206"/>
    <mergeCell ref="B189:B192"/>
    <mergeCell ref="B195:B197"/>
    <mergeCell ref="C195:D197"/>
    <mergeCell ref="E195:E197"/>
  </mergeCells>
  <pageMargins left="0.7" right="0.7" top="0.75" bottom="0.75" header="0.3" footer="0.3"/>
  <pageSetup paperSize="9" scale="4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КУЗОВ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Максим Долинин</cp:lastModifiedBy>
  <cp:lastPrinted>2016-02-03T08:14:23Z</cp:lastPrinted>
  <dcterms:created xsi:type="dcterms:W3CDTF">2012-02-03T11:12:47Z</dcterms:created>
  <dcterms:modified xsi:type="dcterms:W3CDTF">2016-04-19T05:18:06Z</dcterms:modified>
</cp:coreProperties>
</file>