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8" windowWidth="15120" windowHeight="8016" tabRatio="785" activeTab="2"/>
  </bookViews>
  <sheets>
    <sheet name="тит" sheetId="4" r:id="rId1"/>
    <sheet name="Таблица 2" sheetId="5" r:id="rId2"/>
    <sheet name="Таблица 3" sheetId="1" r:id="rId3"/>
    <sheet name="Таблица 3 (2)" sheetId="9" r:id="rId4"/>
    <sheet name="Таблица 3 (3)" sheetId="10" r:id="rId5"/>
    <sheet name="Таблица4" sheetId="2" r:id="rId6"/>
    <sheet name="Таблица 5" sheetId="6" r:id="rId7"/>
    <sheet name="Приложение 2 табл. 1" sheetId="3" r:id="rId8"/>
  </sheets>
  <definedNames>
    <definedName name="_xlnm.Print_Area" localSheetId="7">'Приложение 2 табл. 1'!$A$1:$J$212</definedName>
    <definedName name="_xlnm.Print_Area" localSheetId="2">'Таблица 3'!$A$1:$I$63</definedName>
    <definedName name="_xlnm.Print_Area" localSheetId="3">'Таблица 3 (2)'!$A$1:$I$63</definedName>
    <definedName name="_xlnm.Print_Area" localSheetId="4">'Таблица 3 (3)'!$A$1:$I$63</definedName>
  </definedNames>
  <calcPr calcId="124519"/>
</workbook>
</file>

<file path=xl/sharedStrings.xml><?xml version="1.0" encoding="utf-8"?>
<sst xmlns="http://schemas.openxmlformats.org/spreadsheetml/2006/main" count="716" uniqueCount="357">
  <si>
    <t>Наименование показателя</t>
  </si>
  <si>
    <t>Код строки</t>
  </si>
  <si>
    <t>Код по бюджетной классификации Российской Федерации</t>
  </si>
  <si>
    <t>всего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</si>
  <si>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</si>
  <si>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</si>
  <si>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 xml:space="preserve">субсидии на осуществление капитальных вложений 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</si>
  <si>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</si>
  <si>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</si>
  <si>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 всего:</t>
  </si>
  <si>
    <t>Х</t>
  </si>
  <si>
    <t>доходы от оказания работ, услуг</t>
  </si>
  <si>
    <t xml:space="preserve">доходы от штрафов, пеней, иных сумм принудительного изъятия 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</si>
  <si>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</si>
  <si>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</si>
  <si>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</si>
  <si>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</si>
  <si>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</si>
  <si>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</si>
  <si>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из них:</t>
  </si>
  <si>
    <t>уплату налогов, сборов и иных платежей, всего</t>
  </si>
  <si>
    <t>безвозмездные перечисления организациям</t>
  </si>
  <si>
    <t>расходы на закупку товаров, работ, услуг, всего</t>
  </si>
  <si>
    <t>всего:</t>
  </si>
  <si>
    <t xml:space="preserve">из них: увеличение остатков средств </t>
  </si>
  <si>
    <t xml:space="preserve">прочие поступления </t>
  </si>
  <si>
    <t>Выбытие финансовых активов, всего</t>
  </si>
  <si>
    <t xml:space="preserve">прочие выбытия </t>
  </si>
  <si>
    <t>Остатков средств на начало года</t>
  </si>
  <si>
    <t>Остаток средств на конец года</t>
  </si>
  <si>
    <t>Год начала закупки</t>
  </si>
  <si>
    <t>всего на закупки</t>
  </si>
  <si>
    <t>в соответствии с Федеральным законом от 5 апреля 2013 г. № 44-ФЗ " 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</si>
  <si>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 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</si>
  <si>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</si>
  <si>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</si>
  <si>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 xml:space="preserve">на закупку товаров работ, услуг по году начала закупки: </t>
  </si>
  <si>
    <t>№ п/п</t>
  </si>
  <si>
    <t xml:space="preserve">Должность, группа должностей </t>
  </si>
  <si>
    <t>Установленная численность, единиц</t>
  </si>
  <si>
    <t>Среднемесячный размер оплаты труда на одного работника, 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</si>
  <si>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</si>
  <si>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</si>
  <si>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</si>
  <si>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</si>
  <si>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</si>
  <si>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 гр. 3 х гр. 4 х (1 + гр.8/100) х гр.9 х12)</t>
  </si>
  <si>
    <t>х</t>
  </si>
  <si>
    <t>Итого:</t>
  </si>
  <si>
    <t>1.1. Расчеты (обоснования) расходов на оплату труда</t>
  </si>
  <si>
    <t xml:space="preserve">государственного (муниципального) учреждения </t>
  </si>
  <si>
    <t>к плану финасово-хозяйственной деятельности</t>
  </si>
  <si>
    <t xml:space="preserve">Расчеты (обоснования) </t>
  </si>
  <si>
    <t>Список изменяющих документов</t>
  </si>
  <si>
    <t>( введено Приказом Минфина России от 29.08.2016 № 142н)</t>
  </si>
  <si>
    <t>Рекумендуемый образец</t>
  </si>
  <si>
    <t>Приложение № 2</t>
  </si>
  <si>
    <t xml:space="preserve"> к Требованиям к плану </t>
  </si>
  <si>
    <t>финансово-хозяйственной</t>
  </si>
  <si>
    <t>деятельности государственного</t>
  </si>
  <si>
    <t>(муниципального) учреждения,</t>
  </si>
  <si>
    <t>утвержденным приказом</t>
  </si>
  <si>
    <t xml:space="preserve">Министерства финансов </t>
  </si>
  <si>
    <t>Российской Федерации</t>
  </si>
  <si>
    <t>от 28 июля 2010 г. № 81н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</si>
  <si>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</si>
  <si>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</si>
  <si>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Среднийразмер выплаты на одного работника в день, руб.</t>
  </si>
  <si>
    <t>Количество работников, чел.</t>
  </si>
  <si>
    <t>Количество дней</t>
  </si>
  <si>
    <t>Сумма, руб. ( гр.3 х гр. 4 х гр. 5)</t>
  </si>
  <si>
    <t>1.3. Расчеты ( обоснования) выплат персоналу по уходу за ребенком</t>
  </si>
  <si>
    <t xml:space="preserve">Наименование расходов </t>
  </si>
  <si>
    <t>Численность работников, получающих пособие</t>
  </si>
  <si>
    <t>Количество выплат в год на одного ребенка</t>
  </si>
  <si>
    <t>Размер выплат (пособия) в месяц, руб.</t>
  </si>
  <si>
    <t>Сумма, руб. (гр. 3 х гр. 4 х гр.5)</t>
  </si>
  <si>
    <t>1.4. Расчеты (обоснования) страховых взносов на обязательное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</si>
  <si>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</si>
  <si>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</si>
  <si>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>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</si>
  <si>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</si>
  <si>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</si>
  <si>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</si>
  <si>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</si>
  <si>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</si>
  <si>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в том числе: по ставке 22,0 %</t>
  </si>
  <si>
    <t>1.2.</t>
  </si>
  <si>
    <t>по ставке 10 %</t>
  </si>
  <si>
    <t>1.3.</t>
  </si>
  <si>
    <t>с применением пониженных тарифов взносов в Пенсинный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</si>
  <si>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</si>
  <si>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</si>
  <si>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в том числе: обязательное социальное страхование на случай временной нетрудоспособности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</si>
  <si>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</si>
  <si>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0,0 %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</si>
  <si>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</si>
  <si>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</si>
  <si>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</si>
  <si>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</si>
  <si>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</si>
  <si>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 по ставке 5,1 %)</t>
  </si>
  <si>
    <t>Размер одной выплаты, руб.</t>
  </si>
  <si>
    <t>Количество выплат в год</t>
  </si>
  <si>
    <t>Общая сумма выплат, руб. ( гр. 3 х гр.4)</t>
  </si>
  <si>
    <t xml:space="preserve">Итого: </t>
  </si>
  <si>
    <t>2.  Расчеты (обоснования) расходов на социальные и иные выплаты населению</t>
  </si>
  <si>
    <t>3. Расчет (обоснование) расходов на уплату налогов, сборов и иных платежей</t>
  </si>
  <si>
    <t>Код видов расходов ______________________________________________________________________________________________</t>
  </si>
  <si>
    <t>Источник финансового обеспечения _______________________________________________________________________________</t>
  </si>
  <si>
    <t>Общая сумма выплат, руб. ( гр. 3 х гр. 4)</t>
  </si>
  <si>
    <t xml:space="preserve">4. Расчет (обоснование) расходов на безвозмездные перечисления организациям </t>
  </si>
  <si>
    <t>Налоговая база, руб.</t>
  </si>
  <si>
    <t>Ставка налога, %</t>
  </si>
  <si>
    <t>Сумма исчисленногоналога, подлежащего уплате, руб. ( гр. 3 х гр.4 / 100)</t>
  </si>
  <si>
    <t>5. Расчет (обоснование) прочих расходов ( кроме расходов на закупку товаров, работ, услуг)</t>
  </si>
  <si>
    <t>Код вида расходов _______________________________________________________________________________________________</t>
  </si>
  <si>
    <t>Общая сумма выплат, руб. ( гр.3 х гр.4 )</t>
  </si>
  <si>
    <t>6. Расчет (обоснование) расходов на закупку товаров, работ, услуг</t>
  </si>
  <si>
    <t>Код видов расходов _________________________________________________________________________________________________________________</t>
  </si>
  <si>
    <t>Источник финансового обеспечения __________________________________________________________________________________________________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</si>
  <si>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</si>
  <si>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</si>
  <si>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</si>
  <si>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</si>
  <si>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</si>
  <si>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 xml:space="preserve"> Количество услуг перевозки</t>
  </si>
  <si>
    <t>Цена услуги перевозки, руб</t>
  </si>
  <si>
    <t>Сумма, руб. ( гр. 3 х гр. 4)</t>
  </si>
  <si>
    <t>Размер потребления ресурсов</t>
  </si>
  <si>
    <t>Тариф (с учетом НДС), руб.</t>
  </si>
  <si>
    <t>Индексация, %</t>
  </si>
  <si>
    <t>Сумма, руб. ( гр. 4 х гр. 5 х гр. 6)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</si>
  <si>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</si>
  <si>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</si>
  <si>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</si>
  <si>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</si>
  <si>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</si>
  <si>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</si>
  <si>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</si>
  <si>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</si>
  <si>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</si>
  <si>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</si>
  <si>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</si>
  <si>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</si>
  <si>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</si>
  <si>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</si>
  <si>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( гр. 2 х гр.3)</t>
  </si>
  <si>
    <t>.0001</t>
  </si>
  <si>
    <t>1. Расчеты (обоснования) выплат персоналу  (строка 210)</t>
  </si>
  <si>
    <t>Услуги связи</t>
  </si>
  <si>
    <t>Услуги связи (интернет)</t>
  </si>
  <si>
    <t>Газ</t>
  </si>
  <si>
    <t>Электо энергия</t>
  </si>
  <si>
    <t>Водоснабжение</t>
  </si>
  <si>
    <t>Вывоз мусора</t>
  </si>
  <si>
    <t>Продув конализации, ассениз</t>
  </si>
  <si>
    <t>ТО котельных спецгазмонтаж</t>
  </si>
  <si>
    <t>Пультовая охрана</t>
  </si>
  <si>
    <t>Дератизация</t>
  </si>
  <si>
    <t>Акариц обр и борьба с мухами, баканализ</t>
  </si>
  <si>
    <t>Техобсл АПС</t>
  </si>
  <si>
    <t>ТО перед обор стрелец мониторинг</t>
  </si>
  <si>
    <t>Тек ремонт</t>
  </si>
  <si>
    <t>Подготовка к от сезону</t>
  </si>
  <si>
    <t>Утепл дымоходов</t>
  </si>
  <si>
    <t>-</t>
  </si>
  <si>
    <t>Медосмотр</t>
  </si>
  <si>
    <t>Обучение по охране труда, электриков</t>
  </si>
  <si>
    <t>Страхование автотранспорта</t>
  </si>
  <si>
    <t>Техосмотр</t>
  </si>
  <si>
    <t>ТО</t>
  </si>
  <si>
    <t>Глонас</t>
  </si>
  <si>
    <t>Курсы, подписка в мае, дек</t>
  </si>
  <si>
    <t>Программа,консульт</t>
  </si>
  <si>
    <t>Преобретение оборудования, мебели</t>
  </si>
  <si>
    <t>Медикаменты</t>
  </si>
  <si>
    <t>Питание</t>
  </si>
  <si>
    <t>ГСМ</t>
  </si>
  <si>
    <t>Мягкий инвертарь</t>
  </si>
  <si>
    <t>Прочие расход материалы</t>
  </si>
  <si>
    <t>Отопление</t>
  </si>
  <si>
    <t>Водоотведение</t>
  </si>
  <si>
    <t>земельный налог</t>
  </si>
  <si>
    <t>УТВЕРЖДАЮ</t>
  </si>
  <si>
    <t>Руководитель бюджетного (автономного) учреждения</t>
  </si>
  <si>
    <t>План финансово - хозяйственной деятельности</t>
  </si>
  <si>
    <t>коды</t>
  </si>
  <si>
    <t xml:space="preserve">Форма по КФД </t>
  </si>
  <si>
    <t>Дата</t>
  </si>
  <si>
    <t>Наименование муниципального бюджетного (автономного) учреждения</t>
  </si>
  <si>
    <t>по ОКПО</t>
  </si>
  <si>
    <t>ИНН</t>
  </si>
  <si>
    <t>КПП</t>
  </si>
  <si>
    <t>Единица измерения: руб.</t>
  </si>
  <si>
    <t>поОКЕИ</t>
  </si>
  <si>
    <t>Наименование органа, осуществляющего функции и полномочия учредителя</t>
  </si>
  <si>
    <t xml:space="preserve">Адрес фактического </t>
  </si>
  <si>
    <t>местонахождения</t>
  </si>
  <si>
    <t>I. Сведения о деятельности бюджетного (автономного) учреждения</t>
  </si>
  <si>
    <t>1.1.    Цели деятельности бюджетного (автономного) учреждения:</t>
  </si>
  <si>
    <t xml:space="preserve">    Создание условий для реализации гарантированного гражданам Российской Федерации права на получение общедоступного и бесплатного начального общего, основного общего и среднего (полного) общего образования.
Формирование общей культуры личности обучающихся на основе усвоения обязательного минимума содержания общеобразовательных программ.
Формирование здорового образа жизни обучающихся.
Адаптация  обучающихся к жизни в обществе.</t>
  </si>
  <si>
    <t>1.2.    Виды деятельности бюджетного (автономного) учреждения:</t>
  </si>
  <si>
    <t>Организация отдыха детей в каникулярное время, в том числе в лагере с дневным пребыванием детей (при формировании муниципального задания Учредителем).</t>
  </si>
  <si>
    <t>Муниципальное бюджетное общеобразовательное учреждение "Сарманайская средняя общеобразовательная школа"</t>
  </si>
  <si>
    <t>Оренбургская обл.,Шарлыкский район,с.Сарманай, ул.Школьная,10</t>
  </si>
  <si>
    <t>Глава по БК</t>
  </si>
  <si>
    <t>по ОКАТО</t>
  </si>
  <si>
    <t>111 Показатели по поступлениям   и выплатам учреждения (подразделения)</t>
  </si>
  <si>
    <t xml:space="preserve">Объем финансового обеспечения, руб. </t>
  </si>
  <si>
    <t xml:space="preserve">субсидии на финансовое обеспечение выполнения муниципального задания </t>
  </si>
  <si>
    <t xml:space="preserve">в том числе: </t>
  </si>
  <si>
    <t>доходы от собственности</t>
  </si>
  <si>
    <t>услуга №1</t>
  </si>
  <si>
    <t>услуга №2</t>
  </si>
  <si>
    <t>работа</t>
  </si>
  <si>
    <t xml:space="preserve">в том числе на выплаты персоналу, всего: </t>
  </si>
  <si>
    <t xml:space="preserve">из них: </t>
  </si>
  <si>
    <t>фонд оплаты труда</t>
  </si>
  <si>
    <t>начисления на выплаты по оплате труда</t>
  </si>
  <si>
    <t>иные выплаты персоналу учреждений,за исключением фонда оплаты труда</t>
  </si>
  <si>
    <t>иные выплаты населению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</si>
  <si>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</si>
  <si>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</si>
  <si>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</si>
  <si>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</si>
  <si>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</si>
  <si>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услуги связи</t>
  </si>
  <si>
    <t>транспортные услуги</t>
  </si>
  <si>
    <t xml:space="preserve">коммунальные услуги </t>
  </si>
  <si>
    <t>арендная плата за пользование имуществом</t>
  </si>
  <si>
    <t>работы,услуги по содержанию имущества</t>
  </si>
  <si>
    <t>прочие работы,услуги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</si>
  <si>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</si>
  <si>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</si>
  <si>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</si>
  <si>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</si>
  <si>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</t>
  </si>
  <si>
    <t xml:space="preserve">уменьшение остатков средств </t>
  </si>
  <si>
    <t xml:space="preserve">1V Показатели выплат по расходам  на закупку товаров, работ, услуг учреждения (подразделения) </t>
  </si>
  <si>
    <t xml:space="preserve">Сумма выплат по расходам на закупку товаров, работ и услуг, руб. </t>
  </si>
  <si>
    <t>П.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</si>
  <si>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</si>
  <si>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</si>
  <si>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имуще­ства, всего</t>
  </si>
  <si>
    <t>1.1.1. Стоимость имущества, закрепленного собственником имущества за бюджетным (автономным) учреждением на праве оперативного управления                        .</t>
  </si>
  <si>
    <t>1.1.2. Стоимость имущества, 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</si>
  <si>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</si>
  <si>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</si>
  <si>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</si>
  <si>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</si>
  <si>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</si>
  <si>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</si>
  <si>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муниципального бюджетного (автономного) учреждения, всего:</t>
  </si>
  <si>
    <t>2.1.1. Денежные средства муниципального бюджетного (автономного) учреждения на лицевых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</si>
  <si>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</si>
  <si>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</si>
  <si>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местного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</si>
  <si>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</si>
  <si>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</si>
  <si>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</si>
  <si>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</si>
  <si>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 xml:space="preserve">2.3.1.5. по выданным авансам на прочие услуги </t>
  </si>
  <si>
    <t xml:space="preserve">2.3.1.6. по выданным авансам на приобретение основных средств </t>
  </si>
  <si>
    <t>2.3.1.7. по выданным авансам на приобретение нематериальных активов</t>
  </si>
  <si>
    <t>2.3.1. 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</si>
  <si>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</si>
  <si>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</si>
  <si>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</si>
  <si>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</si>
  <si>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</si>
  <si>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</si>
  <si>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</si>
  <si>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</si>
  <si>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</si>
  <si>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</si>
  <si>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</si>
  <si>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</si>
  <si>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 xml:space="preserve">2.3.2.10. по выданным авансам на прочие расходы </t>
  </si>
  <si>
    <t xml:space="preserve">2.3.3. Прочая дебиторская задолженность по расходам </t>
  </si>
  <si>
    <t>2.4. Дебиторская задолженность по доходам</t>
  </si>
  <si>
    <t>Спаравочно: Нефинансовые и финансовые активы (строка 410 формы 0503730)</t>
  </si>
  <si>
    <t>111. Обязательства, всего</t>
  </si>
  <si>
    <t>3.1. Долговые обязательства</t>
  </si>
  <si>
    <t xml:space="preserve">3.2. Просроченная кредиторская задолженность </t>
  </si>
  <si>
    <t>3.3. Кредиторская задолженность по расчетам с поставщиками и подрядчиками за счет средств, полученных из местного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</si>
  <si>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</si>
  <si>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</si>
  <si>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</si>
  <si>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</si>
  <si>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   по оплате услуг по содержанию имущества</t>
  </si>
  <si>
    <t>3.3.6.  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</si>
  <si>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</si>
  <si>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</si>
  <si>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</si>
  <si>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</si>
  <si>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</si>
  <si>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</si>
  <si>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</si>
  <si>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</si>
  <si>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</si>
  <si>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</si>
  <si>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</si>
  <si>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</si>
  <si>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</si>
  <si>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</si>
  <si>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</si>
  <si>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</si>
  <si>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</si>
  <si>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</si>
  <si>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</si>
  <si>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</si>
  <si>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</si>
  <si>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V Сведения о средствах, поступающих во временное распоряжение муниципального бюджетного (автономного) учреждения (подразделения)</t>
  </si>
  <si>
    <t>код строки</t>
  </si>
  <si>
    <t>Сумма, руб</t>
  </si>
  <si>
    <t>Остаток средств на начало года</t>
  </si>
  <si>
    <t>.010</t>
  </si>
  <si>
    <t>.020</t>
  </si>
  <si>
    <t>Поступление</t>
  </si>
  <si>
    <t>.030</t>
  </si>
  <si>
    <t>Выбытие</t>
  </si>
  <si>
    <t>.040</t>
  </si>
  <si>
    <t>V1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</si>
  <si>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</si>
  <si>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</si>
  <si>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средств,поступивших во временное распоряжение,всего:</t>
  </si>
  <si>
    <t xml:space="preserve">Руководитель муниципального бюджетного </t>
  </si>
  <si>
    <t>(автономного) учреждения (подразделения)</t>
  </si>
  <si>
    <t>(уполномоченное лицо)</t>
  </si>
  <si>
    <t>подпись</t>
  </si>
  <si>
    <t>(расшифровка подписи)</t>
  </si>
  <si>
    <t>Главный бухгалтер муниципального бюджетного</t>
  </si>
  <si>
    <t>тел. 21176</t>
  </si>
  <si>
    <t>Образовательная деятельность по реализации программ:
- начального общего образования;
- основного общего образования;
- среднего общего образования.
Образовательная деятельность по реализации адаптированных
образовательных программ.
Учреждение может реализовывать дополнительные образовательные программы, а также общеобразовательную программу дошкольного образования при наличии соответствующих лицензий.</t>
  </si>
  <si>
    <t>на 1 января  2019 г.</t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</si>
  <si>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</si>
  <si>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</si>
  <si>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</si>
  <si>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</si>
  <si>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Код видов расходов    611</t>
  </si>
  <si>
    <t>Источник финансового обеспечения субсидии на выполнение государственного (муниципального) задания</t>
  </si>
  <si>
    <t>МКУ "Отдел образования администрации муниципального образования "Шарлыкский район"Оренбургской области</t>
  </si>
  <si>
    <t>услуги связи(интернет)</t>
  </si>
  <si>
    <t>на 1 января  2020 г.</t>
  </si>
  <si>
    <t>Лесничая О.В.</t>
  </si>
  <si>
    <t xml:space="preserve"> </t>
  </si>
  <si>
    <t>на 1 января  2021 г.</t>
  </si>
  <si>
    <t>на  2019,2020,2021 год</t>
  </si>
  <si>
    <t>на 2019г.  Очередной финансовый год</t>
  </si>
  <si>
    <t>на 2020г. 1-ый год планового периода</t>
  </si>
  <si>
    <t>на 2021г. 2-ой год планового периода</t>
  </si>
  <si>
    <t>А.И. Головин</t>
  </si>
  <si>
    <t>Образовательные</t>
  </si>
  <si>
    <t>Севостьянова О.М.</t>
  </si>
  <si>
    <t>Исполнитель:  Стрельникова Н.П.</t>
  </si>
  <si>
    <t>"31 " декабрь 2019 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</si>
</sst>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Arial Cyr"/>
      <family val="2"/>
    </font>
    <font>
      <sz val="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top"/>
      <protection/>
    </xf>
    <xf numFmtId="0" fontId="6" fillId="0" borderId="0" xfId="0" applyFont="1"/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/>
    <xf numFmtId="0" fontId="4" fillId="0" borderId="0" xfId="0" applyFont="1" applyAlignment="1">
      <alignment wrapText="1"/>
    </xf>
    <xf numFmtId="0" fontId="14" fillId="0" borderId="0" xfId="0" applyFont="1"/>
    <xf numFmtId="0" fontId="4" fillId="0" borderId="0" xfId="0" applyFont="1" applyAlignment="1">
      <alignment horizontal="left" vertical="center" wrapText="1"/>
    </xf>
    <xf numFmtId="0" fontId="0" fillId="0" borderId="3" xfId="0" applyBorder="1"/>
    <xf numFmtId="0" fontId="4" fillId="0" borderId="4" xfId="0" applyFont="1" applyBorder="1"/>
    <xf numFmtId="0" fontId="0" fillId="0" borderId="4" xfId="0" applyBorder="1"/>
    <xf numFmtId="0" fontId="4" fillId="0" borderId="0" xfId="0" applyFont="1" applyBorder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5" fillId="0" borderId="0" xfId="0" applyFont="1"/>
    <xf numFmtId="0" fontId="7" fillId="0" borderId="3" xfId="0" applyFont="1" applyBorder="1"/>
    <xf numFmtId="0" fontId="7" fillId="0" borderId="2" xfId="0" applyFont="1" applyBorder="1"/>
    <xf numFmtId="0" fontId="15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vertical="center"/>
    </xf>
    <xf numFmtId="43" fontId="18" fillId="3" borderId="1" xfId="20" applyFont="1" applyFill="1" applyBorder="1"/>
    <xf numFmtId="43" fontId="0" fillId="0" borderId="1" xfId="20" applyFont="1" applyBorder="1"/>
    <xf numFmtId="43" fontId="0" fillId="0" borderId="1" xfId="2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7" fillId="3" borderId="1" xfId="0" applyFont="1" applyFill="1" applyBorder="1"/>
    <xf numFmtId="43" fontId="0" fillId="4" borderId="1" xfId="20" applyFont="1" applyFill="1" applyBorder="1"/>
    <xf numFmtId="165" fontId="0" fillId="2" borderId="5" xfId="20" applyNumberFormat="1" applyFont="1" applyFill="1" applyBorder="1" applyAlignment="1">
      <alignment horizontal="right"/>
    </xf>
    <xf numFmtId="43" fontId="19" fillId="0" borderId="1" xfId="0" applyNumberFormat="1" applyFont="1" applyBorder="1"/>
    <xf numFmtId="0" fontId="19" fillId="0" borderId="1" xfId="0" applyFont="1" applyBorder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top" wrapText="1" indent="3"/>
    </xf>
    <xf numFmtId="0" fontId="22" fillId="5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center" wrapText="1"/>
    </xf>
    <xf numFmtId="0" fontId="23" fillId="0" borderId="1" xfId="0" applyFont="1" applyBorder="1"/>
    <xf numFmtId="0" fontId="5" fillId="0" borderId="1" xfId="0" applyFont="1" applyBorder="1"/>
    <xf numFmtId="0" fontId="20" fillId="0" borderId="1" xfId="0" applyFont="1" applyBorder="1" applyAlignment="1">
      <alignment horizontal="left" vertical="center" wrapText="1"/>
    </xf>
    <xf numFmtId="0" fontId="24" fillId="0" borderId="1" xfId="0" applyFont="1" applyBorder="1"/>
    <xf numFmtId="0" fontId="21" fillId="0" borderId="1" xfId="0" applyFont="1" applyBorder="1" applyAlignment="1">
      <alignment horizontal="left" vertical="center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0" borderId="3" xfId="0" applyBorder="1" applyAlignment="1">
      <alignment/>
    </xf>
    <xf numFmtId="43" fontId="3" fillId="0" borderId="1" xfId="0" applyNumberFormat="1" applyFont="1" applyBorder="1"/>
    <xf numFmtId="43" fontId="25" fillId="0" borderId="1" xfId="20" applyFont="1" applyFill="1" applyBorder="1" applyAlignment="1" applyProtection="1">
      <alignment/>
      <protection/>
    </xf>
    <xf numFmtId="43" fontId="3" fillId="0" borderId="1" xfId="20" applyFont="1" applyBorder="1"/>
    <xf numFmtId="43" fontId="26" fillId="0" borderId="1" xfId="20" applyFont="1" applyFill="1" applyBorder="1" applyAlignment="1" applyProtection="1">
      <alignment/>
      <protection/>
    </xf>
    <xf numFmtId="43" fontId="3" fillId="0" borderId="1" xfId="0" applyNumberFormat="1" applyFont="1" applyBorder="1" applyAlignment="1">
      <alignment horizontal="center"/>
    </xf>
    <xf numFmtId="43" fontId="3" fillId="0" borderId="1" xfId="20" applyFont="1" applyBorder="1" applyAlignment="1">
      <alignment horizontal="center"/>
    </xf>
    <xf numFmtId="43" fontId="0" fillId="0" borderId="1" xfId="0" applyNumberFormat="1" applyBorder="1"/>
    <xf numFmtId="43" fontId="19" fillId="0" borderId="1" xfId="20" applyFont="1" applyBorder="1"/>
    <xf numFmtId="43" fontId="0" fillId="0" borderId="0" xfId="0" applyNumberFormat="1"/>
    <xf numFmtId="0" fontId="0" fillId="5" borderId="3" xfId="0" applyFill="1" applyBorder="1" applyAlignment="1">
      <alignment horizontal="right"/>
    </xf>
    <xf numFmtId="43" fontId="0" fillId="4" borderId="0" xfId="20" applyFont="1" applyFill="1" applyBorder="1"/>
    <xf numFmtId="43" fontId="0" fillId="3" borderId="1" xfId="20" applyFon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3" fontId="27" fillId="4" borderId="0" xfId="20" applyFont="1" applyFill="1" applyBorder="1"/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 shrinkToFi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7">
      <selection activeCell="A10" sqref="A10"/>
    </sheetView>
  </sheetViews>
  <sheetFormatPr defaultColWidth="9.140625" defaultRowHeight="15"/>
  <cols>
    <col min="1" max="1" width="31.421875" style="0" customWidth="1"/>
    <col min="2" max="2" width="30.00390625" style="0" customWidth="1"/>
    <col min="3" max="3" width="25.28125" style="0" customWidth="1"/>
    <col min="4" max="4" width="28.7109375" style="0" customWidth="1"/>
  </cols>
  <sheetData>
    <row r="1" spans="1:4" ht="18">
      <c r="A1" s="30"/>
      <c r="B1" s="30"/>
      <c r="C1" s="31" t="s">
        <v>184</v>
      </c>
      <c r="D1" s="98" t="s">
        <v>352</v>
      </c>
    </row>
    <row r="2" spans="1:3" ht="15">
      <c r="A2" s="30"/>
      <c r="B2" s="30"/>
      <c r="C2" s="32" t="s">
        <v>185</v>
      </c>
    </row>
    <row r="3" spans="1:3" ht="15.6">
      <c r="A3" s="30"/>
      <c r="B3" s="30"/>
      <c r="C3" s="33"/>
    </row>
    <row r="4" spans="1:3" ht="15.6">
      <c r="A4" s="30"/>
      <c r="B4" s="30"/>
      <c r="C4" s="33"/>
    </row>
    <row r="5" ht="15.6">
      <c r="C5" s="33"/>
    </row>
    <row r="6" spans="1:2" ht="22.8">
      <c r="A6" s="34" t="s">
        <v>186</v>
      </c>
      <c r="B6" s="35"/>
    </row>
    <row r="7" spans="1:4" ht="20.4">
      <c r="A7" s="36"/>
      <c r="B7" s="37" t="s">
        <v>348</v>
      </c>
      <c r="C7" s="36"/>
      <c r="D7" s="38" t="s">
        <v>187</v>
      </c>
    </row>
    <row r="8" spans="1:4" ht="15">
      <c r="A8" s="39"/>
      <c r="B8" s="39"/>
      <c r="C8" s="40" t="s">
        <v>188</v>
      </c>
      <c r="D8" s="1"/>
    </row>
    <row r="9" spans="1:4" ht="15">
      <c r="A9" s="5" t="s">
        <v>356</v>
      </c>
      <c r="B9" s="5"/>
      <c r="C9" s="41" t="s">
        <v>189</v>
      </c>
      <c r="D9" s="1"/>
    </row>
    <row r="10" spans="1:4" ht="15">
      <c r="A10" s="42"/>
      <c r="B10" s="42"/>
      <c r="C10" s="41"/>
      <c r="D10" s="1"/>
    </row>
    <row r="11" spans="1:4" ht="15" customHeight="1">
      <c r="A11" s="32"/>
      <c r="B11" s="105" t="s">
        <v>204</v>
      </c>
      <c r="C11" s="41"/>
      <c r="D11" s="1"/>
    </row>
    <row r="12" spans="1:4" ht="42">
      <c r="A12" s="43" t="s">
        <v>190</v>
      </c>
      <c r="B12" s="105"/>
      <c r="C12" s="40" t="s">
        <v>191</v>
      </c>
      <c r="D12" s="1">
        <v>36381874</v>
      </c>
    </row>
    <row r="13" spans="2:4" ht="15">
      <c r="B13" s="105"/>
      <c r="C13" s="40" t="s">
        <v>192</v>
      </c>
      <c r="D13" s="1">
        <v>5651004251</v>
      </c>
    </row>
    <row r="14" spans="1:4" ht="15">
      <c r="A14" s="39"/>
      <c r="B14" s="106"/>
      <c r="C14" s="41" t="s">
        <v>193</v>
      </c>
      <c r="D14" s="1">
        <v>565101001</v>
      </c>
    </row>
    <row r="15" spans="1:4" ht="15">
      <c r="A15" s="39" t="s">
        <v>194</v>
      </c>
      <c r="B15" s="39"/>
      <c r="C15" s="41" t="s">
        <v>206</v>
      </c>
      <c r="D15" s="1"/>
    </row>
    <row r="16" spans="3:4" ht="15">
      <c r="C16" s="41" t="s">
        <v>207</v>
      </c>
      <c r="D16" s="1"/>
    </row>
    <row r="17" spans="1:4" ht="15">
      <c r="A17" s="44"/>
      <c r="B17" s="44"/>
      <c r="C17" s="40" t="s">
        <v>195</v>
      </c>
      <c r="D17" s="1">
        <v>383</v>
      </c>
    </row>
    <row r="19" spans="1:4" ht="42">
      <c r="A19" s="45" t="s">
        <v>196</v>
      </c>
      <c r="B19" s="105" t="s">
        <v>342</v>
      </c>
      <c r="C19" s="105"/>
      <c r="D19" s="105"/>
    </row>
    <row r="20" spans="1:3" ht="15">
      <c r="A20" s="39" t="s">
        <v>197</v>
      </c>
      <c r="B20" s="47" t="s">
        <v>205</v>
      </c>
      <c r="C20" s="48"/>
    </row>
    <row r="21" spans="1:3" ht="15">
      <c r="A21" s="39" t="s">
        <v>198</v>
      </c>
      <c r="B21" s="49"/>
      <c r="C21" s="5"/>
    </row>
    <row r="22" spans="1:3" ht="15">
      <c r="A22" s="39"/>
      <c r="B22" s="49"/>
      <c r="C22" s="5"/>
    </row>
    <row r="23" spans="1:3" ht="15">
      <c r="A23" s="39"/>
      <c r="B23" s="49"/>
      <c r="C23" s="5"/>
    </row>
    <row r="24" spans="1:3" ht="15">
      <c r="A24" s="39"/>
      <c r="B24" s="49"/>
      <c r="C24" s="5"/>
    </row>
    <row r="25" spans="1:3" ht="15">
      <c r="A25" s="39"/>
      <c r="B25" s="39"/>
      <c r="C25" s="5"/>
    </row>
    <row r="26" spans="1:4" ht="15.6">
      <c r="A26" s="50" t="s">
        <v>199</v>
      </c>
      <c r="B26" s="51"/>
      <c r="C26" s="52"/>
      <c r="D26" s="52"/>
    </row>
    <row r="27" spans="1:4" ht="15.6">
      <c r="A27" s="51"/>
      <c r="B27" s="51"/>
      <c r="C27" s="52"/>
      <c r="D27" s="52"/>
    </row>
    <row r="28" spans="1:4" ht="15.6">
      <c r="A28" s="53" t="s">
        <v>200</v>
      </c>
      <c r="B28" s="52"/>
      <c r="C28" s="54"/>
      <c r="D28" s="54" t="s">
        <v>353</v>
      </c>
    </row>
    <row r="29" spans="1:4" ht="2.4" customHeight="1">
      <c r="A29" s="107" t="s">
        <v>201</v>
      </c>
      <c r="B29" s="107"/>
      <c r="C29" s="107"/>
      <c r="D29" s="107"/>
    </row>
    <row r="30" spans="1:4" ht="15.6" hidden="1">
      <c r="A30" s="53" t="s">
        <v>202</v>
      </c>
      <c r="B30" s="52"/>
      <c r="C30" s="55"/>
      <c r="D30" s="55"/>
    </row>
    <row r="31" spans="1:4" ht="152.25" customHeight="1">
      <c r="A31" s="104" t="s">
        <v>334</v>
      </c>
      <c r="B31" s="104"/>
      <c r="C31" s="104"/>
      <c r="D31" s="104"/>
    </row>
    <row r="32" spans="1:4" ht="49.5" customHeight="1">
      <c r="A32" s="104" t="s">
        <v>203</v>
      </c>
      <c r="B32" s="104"/>
      <c r="C32" s="104"/>
      <c r="D32" s="104"/>
    </row>
    <row r="33" spans="1:4" ht="15.6">
      <c r="A33" s="56"/>
      <c r="B33" s="57"/>
      <c r="C33" s="57"/>
      <c r="D33" s="57"/>
    </row>
    <row r="34" spans="1:4" ht="15.6">
      <c r="A34" s="108"/>
      <c r="B34" s="108"/>
      <c r="C34" s="108"/>
      <c r="D34" s="108"/>
    </row>
    <row r="35" spans="1:4" ht="15.6">
      <c r="A35" s="104"/>
      <c r="B35" s="104"/>
      <c r="C35" s="104"/>
      <c r="D35" s="104"/>
    </row>
  </sheetData>
  <mergeCells count="7">
    <mergeCell ref="A35:D35"/>
    <mergeCell ref="B11:B14"/>
    <mergeCell ref="A29:D29"/>
    <mergeCell ref="A31:D31"/>
    <mergeCell ref="A32:D32"/>
    <mergeCell ref="A34:D34"/>
    <mergeCell ref="B19:D19"/>
  </mergeCells>
  <printOptions/>
  <pageMargins left="0.7086614173228347" right="0" top="0.7480314960629921" bottom="0" header="0.31496062992125984" footer="0.31496062992125984"/>
  <pageSetup horizontalDpi="600" verticalDpi="600" orientation="landscape" paperSize="9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3"/>
  <sheetViews>
    <sheetView view="pageBreakPreview" zoomScale="60" workbookViewId="0" topLeftCell="A1">
      <selection activeCell="E53" sqref="E44:E53"/>
    </sheetView>
  </sheetViews>
  <sheetFormatPr defaultColWidth="36.00390625" defaultRowHeight="15"/>
  <cols>
    <col min="1" max="1" width="164.8515625" style="0" customWidth="1"/>
    <col min="2" max="2" width="38.8515625" style="0" customWidth="1"/>
  </cols>
  <sheetData>
    <row r="1" ht="22.8">
      <c r="A1" s="70" t="s">
        <v>241</v>
      </c>
    </row>
    <row r="2" ht="15">
      <c r="A2" s="42"/>
    </row>
    <row r="3" spans="1:2" ht="27" customHeight="1">
      <c r="A3" s="71" t="s">
        <v>0</v>
      </c>
      <c r="B3" s="72" t="s">
        <v>242</v>
      </c>
    </row>
    <row r="4" spans="1:2" ht="24.9" customHeight="1">
      <c r="A4" s="73" t="s">
        <v>243</v>
      </c>
      <c r="B4" s="74"/>
    </row>
    <row r="5" spans="1:2" ht="19.5" customHeight="1">
      <c r="A5" s="75" t="s">
        <v>19</v>
      </c>
      <c r="B5" s="74"/>
    </row>
    <row r="6" spans="1:2" ht="24.9" customHeight="1">
      <c r="A6" s="75" t="s">
        <v>244</v>
      </c>
      <c r="B6" s="74">
        <v>13547498.24</v>
      </c>
    </row>
    <row r="7" spans="1:2" ht="23.25" customHeight="1">
      <c r="A7" s="75" t="s">
        <v>4</v>
      </c>
      <c r="B7" s="74"/>
    </row>
    <row r="8" spans="1:2" ht="24.9" customHeight="1">
      <c r="A8" s="75" t="s">
        <v>245</v>
      </c>
      <c r="B8" s="74">
        <v>13547498.24</v>
      </c>
    </row>
    <row r="9" spans="1:2" ht="38.25" customHeight="1">
      <c r="A9" s="75" t="s">
        <v>246</v>
      </c>
      <c r="B9" s="76"/>
    </row>
    <row r="10" spans="1:2" ht="38.25" customHeight="1">
      <c r="A10" s="75" t="s">
        <v>247</v>
      </c>
      <c r="B10" s="74"/>
    </row>
    <row r="11" spans="1:2" ht="24.9" customHeight="1">
      <c r="A11" s="75" t="s">
        <v>248</v>
      </c>
      <c r="B11" s="74">
        <v>5894377.25</v>
      </c>
    </row>
    <row r="12" spans="1:2" ht="24.9" customHeight="1">
      <c r="A12" s="75" t="s">
        <v>249</v>
      </c>
      <c r="B12" s="74"/>
    </row>
    <row r="13" spans="1:2" ht="24.9" customHeight="1">
      <c r="A13" s="75" t="s">
        <v>4</v>
      </c>
      <c r="B13" s="74"/>
    </row>
    <row r="14" spans="1:2" ht="24.9" customHeight="1">
      <c r="A14" s="75" t="s">
        <v>250</v>
      </c>
      <c r="B14" s="74"/>
    </row>
    <row r="15" spans="1:2" ht="24.9" customHeight="1">
      <c r="A15" s="75" t="s">
        <v>251</v>
      </c>
      <c r="B15" s="74"/>
    </row>
    <row r="16" spans="1:2" ht="24.9" customHeight="1">
      <c r="A16" s="73" t="s">
        <v>252</v>
      </c>
      <c r="B16" s="77">
        <v>15094.4</v>
      </c>
    </row>
    <row r="17" spans="1:2" ht="24.9" customHeight="1">
      <c r="A17" s="75" t="s">
        <v>19</v>
      </c>
      <c r="B17" s="74"/>
    </row>
    <row r="18" spans="1:2" ht="24.9" customHeight="1">
      <c r="A18" s="75" t="s">
        <v>253</v>
      </c>
      <c r="B18" s="74">
        <v>15094.4</v>
      </c>
    </row>
    <row r="19" spans="1:2" ht="24.9" customHeight="1">
      <c r="A19" s="75" t="s">
        <v>4</v>
      </c>
      <c r="B19" s="74"/>
    </row>
    <row r="20" spans="1:2" ht="24.9" customHeight="1">
      <c r="A20" s="75" t="s">
        <v>254</v>
      </c>
      <c r="B20" s="74">
        <v>15094.4</v>
      </c>
    </row>
    <row r="21" spans="1:2" ht="24.9" customHeight="1">
      <c r="A21" s="75" t="s">
        <v>255</v>
      </c>
      <c r="B21" s="74"/>
    </row>
    <row r="22" spans="1:2" ht="24.9" customHeight="1">
      <c r="A22" s="75" t="s">
        <v>256</v>
      </c>
      <c r="B22" s="74"/>
    </row>
    <row r="23" spans="1:2" ht="24.9" customHeight="1">
      <c r="A23" s="75" t="s">
        <v>257</v>
      </c>
      <c r="B23" s="74"/>
    </row>
    <row r="24" spans="1:2" ht="24.9" customHeight="1">
      <c r="A24" s="75" t="s">
        <v>4</v>
      </c>
      <c r="B24" s="74"/>
    </row>
    <row r="25" spans="1:2" ht="24.9" customHeight="1">
      <c r="A25" s="78" t="s">
        <v>258</v>
      </c>
      <c r="B25" s="79"/>
    </row>
    <row r="26" spans="1:2" ht="24.9" customHeight="1">
      <c r="A26" s="78" t="s">
        <v>259</v>
      </c>
      <c r="B26" s="79"/>
    </row>
    <row r="27" spans="1:2" ht="24.9" customHeight="1">
      <c r="A27" s="78" t="s">
        <v>260</v>
      </c>
      <c r="B27" s="79"/>
    </row>
    <row r="28" spans="1:2" ht="24.9" customHeight="1">
      <c r="A28" s="78" t="s">
        <v>261</v>
      </c>
      <c r="B28" s="79"/>
    </row>
    <row r="29" spans="1:2" ht="2.4" customHeight="1">
      <c r="A29" s="78" t="s">
        <v>262</v>
      </c>
      <c r="B29" s="80"/>
    </row>
    <row r="30" spans="1:2" ht="24.9" customHeight="1" hidden="1">
      <c r="A30" s="78" t="s">
        <v>263</v>
      </c>
      <c r="B30" s="79"/>
    </row>
    <row r="31" spans="1:2" ht="24.9" customHeight="1">
      <c r="A31" s="78" t="s">
        <v>264</v>
      </c>
      <c r="B31" s="79"/>
    </row>
    <row r="32" spans="1:2" ht="24.9" customHeight="1">
      <c r="A32" s="78" t="s">
        <v>265</v>
      </c>
      <c r="B32" s="79"/>
    </row>
    <row r="33" spans="1:2" ht="24.9" customHeight="1">
      <c r="A33" s="78" t="s">
        <v>266</v>
      </c>
      <c r="B33" s="79"/>
    </row>
    <row r="34" spans="1:2" ht="24.9" customHeight="1">
      <c r="A34" s="78" t="s">
        <v>267</v>
      </c>
      <c r="B34" s="79"/>
    </row>
    <row r="35" spans="1:2" ht="24.9" customHeight="1">
      <c r="A35" s="78" t="s">
        <v>268</v>
      </c>
      <c r="B35" s="79"/>
    </row>
    <row r="36" spans="1:2" ht="24.9" customHeight="1">
      <c r="A36" s="78" t="s">
        <v>4</v>
      </c>
      <c r="B36" s="79"/>
    </row>
    <row r="37" spans="1:2" ht="24.9" customHeight="1">
      <c r="A37" s="78" t="s">
        <v>269</v>
      </c>
      <c r="B37" s="79"/>
    </row>
    <row r="38" spans="1:2" ht="24.9" customHeight="1">
      <c r="A38" s="78" t="s">
        <v>270</v>
      </c>
      <c r="B38" s="79"/>
    </row>
    <row r="39" spans="1:2" ht="24.9" customHeight="1">
      <c r="A39" s="78" t="s">
        <v>271</v>
      </c>
      <c r="B39" s="79"/>
    </row>
    <row r="40" spans="1:2" ht="24.9" customHeight="1">
      <c r="A40" s="78" t="s">
        <v>272</v>
      </c>
      <c r="B40" s="79"/>
    </row>
    <row r="41" spans="1:2" ht="24.9" customHeight="1">
      <c r="A41" s="78" t="s">
        <v>273</v>
      </c>
      <c r="B41" s="79"/>
    </row>
    <row r="42" spans="1:2" ht="24.9" customHeight="1">
      <c r="A42" s="78" t="s">
        <v>274</v>
      </c>
      <c r="B42" s="79"/>
    </row>
    <row r="43" spans="1:2" ht="24.9" customHeight="1">
      <c r="A43" s="78" t="s">
        <v>275</v>
      </c>
      <c r="B43" s="79"/>
    </row>
    <row r="44" spans="1:2" ht="24.9" customHeight="1">
      <c r="A44" s="78" t="s">
        <v>276</v>
      </c>
      <c r="B44" s="79"/>
    </row>
    <row r="45" spans="1:2" ht="24.9" customHeight="1">
      <c r="A45" s="78" t="s">
        <v>277</v>
      </c>
      <c r="B45" s="79"/>
    </row>
    <row r="46" spans="1:2" ht="24.9" customHeight="1">
      <c r="A46" s="78" t="s">
        <v>278</v>
      </c>
      <c r="B46" s="79"/>
    </row>
    <row r="47" spans="1:2" ht="24.9" customHeight="1">
      <c r="A47" s="78" t="s">
        <v>279</v>
      </c>
      <c r="B47" s="79"/>
    </row>
    <row r="48" spans="1:2" ht="24.9" customHeight="1">
      <c r="A48" s="78" t="s">
        <v>280</v>
      </c>
      <c r="B48" s="79"/>
    </row>
    <row r="49" spans="1:2" ht="24.9" customHeight="1">
      <c r="A49" s="78" t="s">
        <v>281</v>
      </c>
      <c r="B49" s="79"/>
    </row>
    <row r="50" spans="1:2" ht="24.9" customHeight="1">
      <c r="A50" s="81" t="s">
        <v>282</v>
      </c>
      <c r="B50" s="82">
        <v>33403028.47</v>
      </c>
    </row>
    <row r="51" spans="1:2" ht="24.9" customHeight="1">
      <c r="A51" s="78" t="s">
        <v>19</v>
      </c>
      <c r="B51" s="79"/>
    </row>
    <row r="52" spans="1:2" ht="24.9" customHeight="1">
      <c r="A52" s="83" t="s">
        <v>283</v>
      </c>
      <c r="B52" s="79">
        <f>B53</f>
        <v>0</v>
      </c>
    </row>
    <row r="53" spans="1:2" ht="24.9" customHeight="1">
      <c r="A53" s="78" t="s">
        <v>284</v>
      </c>
      <c r="B53" s="79">
        <f>B60+B61+B65</f>
        <v>0</v>
      </c>
    </row>
    <row r="54" spans="1:2" ht="24.9" customHeight="1">
      <c r="A54" s="78" t="s">
        <v>285</v>
      </c>
      <c r="B54" s="79"/>
    </row>
    <row r="55" spans="1:2" ht="24.9" customHeight="1">
      <c r="A55" s="78" t="s">
        <v>4</v>
      </c>
      <c r="B55" s="79"/>
    </row>
    <row r="56" spans="1:2" ht="24.9" customHeight="1">
      <c r="A56" s="83" t="s">
        <v>286</v>
      </c>
      <c r="B56" s="79"/>
    </row>
    <row r="57" spans="1:2" ht="24.9" customHeight="1">
      <c r="A57" s="83" t="s">
        <v>287</v>
      </c>
      <c r="B57" s="79"/>
    </row>
    <row r="58" spans="1:2" ht="24.9" customHeight="1">
      <c r="A58" s="83" t="s">
        <v>288</v>
      </c>
      <c r="B58" s="79"/>
    </row>
    <row r="59" spans="1:2" ht="24.9" customHeight="1">
      <c r="A59" s="83" t="s">
        <v>289</v>
      </c>
      <c r="B59" s="79"/>
    </row>
    <row r="60" spans="1:2" ht="24.9" customHeight="1">
      <c r="A60" s="83" t="s">
        <v>290</v>
      </c>
      <c r="B60" s="79"/>
    </row>
    <row r="61" spans="1:2" ht="24.9" customHeight="1">
      <c r="A61" s="83" t="s">
        <v>291</v>
      </c>
      <c r="B61" s="79"/>
    </row>
    <row r="62" spans="1:2" ht="24.9" customHeight="1">
      <c r="A62" s="83" t="s">
        <v>292</v>
      </c>
      <c r="B62" s="79"/>
    </row>
    <row r="63" spans="1:2" ht="24.9" customHeight="1">
      <c r="A63" s="75" t="s">
        <v>293</v>
      </c>
      <c r="B63" s="74"/>
    </row>
    <row r="64" spans="1:2" ht="24.9" customHeight="1">
      <c r="A64" s="75" t="s">
        <v>294</v>
      </c>
      <c r="B64" s="74"/>
    </row>
    <row r="65" spans="1:2" ht="24.9" customHeight="1">
      <c r="A65" s="75" t="s">
        <v>295</v>
      </c>
      <c r="B65" s="74"/>
    </row>
    <row r="66" spans="1:2" ht="24.9" customHeight="1">
      <c r="A66" s="75" t="s">
        <v>296</v>
      </c>
      <c r="B66" s="74"/>
    </row>
    <row r="67" spans="1:2" ht="24.9" customHeight="1">
      <c r="A67" s="75" t="s">
        <v>297</v>
      </c>
      <c r="B67" s="74"/>
    </row>
    <row r="68" spans="1:2" ht="24.9" customHeight="1">
      <c r="A68" s="75" t="s">
        <v>298</v>
      </c>
      <c r="B68" s="74"/>
    </row>
    <row r="69" spans="1:2" ht="24.9" customHeight="1">
      <c r="A69" s="75" t="s">
        <v>299</v>
      </c>
      <c r="B69" s="74"/>
    </row>
    <row r="70" spans="1:2" ht="17.4" customHeight="1">
      <c r="A70" s="75" t="s">
        <v>4</v>
      </c>
      <c r="B70" s="74"/>
    </row>
    <row r="71" spans="1:2" ht="21.6" customHeight="1">
      <c r="A71" s="75" t="s">
        <v>300</v>
      </c>
      <c r="B71" s="74"/>
    </row>
    <row r="72" spans="1:2" ht="24.9" customHeight="1">
      <c r="A72" s="75" t="s">
        <v>301</v>
      </c>
      <c r="B72" s="74"/>
    </row>
    <row r="73" spans="1:2" ht="24.9" customHeight="1">
      <c r="A73" s="75" t="s">
        <v>302</v>
      </c>
      <c r="B73" s="74"/>
    </row>
    <row r="74" spans="1:2" ht="24.9" customHeight="1">
      <c r="A74" s="75" t="s">
        <v>303</v>
      </c>
      <c r="B74" s="74"/>
    </row>
    <row r="75" spans="1:2" ht="24.9" customHeight="1">
      <c r="A75" s="75" t="s">
        <v>304</v>
      </c>
      <c r="B75" s="74"/>
    </row>
    <row r="76" spans="1:2" ht="24.9" customHeight="1">
      <c r="A76" s="75" t="s">
        <v>305</v>
      </c>
      <c r="B76" s="74"/>
    </row>
    <row r="77" spans="1:2" ht="24.9" customHeight="1">
      <c r="A77" s="75" t="s">
        <v>306</v>
      </c>
      <c r="B77" s="74"/>
    </row>
    <row r="78" spans="1:2" ht="24.9" customHeight="1">
      <c r="A78" s="75" t="s">
        <v>307</v>
      </c>
      <c r="B78" s="74"/>
    </row>
    <row r="79" spans="1:2" ht="24.9" customHeight="1">
      <c r="A79" s="75" t="s">
        <v>308</v>
      </c>
      <c r="B79" s="74"/>
    </row>
    <row r="80" spans="1:2" ht="24.9" customHeight="1">
      <c r="A80" s="75" t="s">
        <v>309</v>
      </c>
      <c r="B80" s="74"/>
    </row>
    <row r="81" spans="1:2" ht="20.4" customHeight="1">
      <c r="A81" s="75" t="s">
        <v>310</v>
      </c>
      <c r="B81" s="74"/>
    </row>
    <row r="82" spans="1:2" ht="18.6" customHeight="1">
      <c r="A82" s="75" t="s">
        <v>311</v>
      </c>
      <c r="B82" s="74"/>
    </row>
    <row r="83" spans="1:2" ht="19.95" customHeight="1">
      <c r="A83" s="75" t="s">
        <v>312</v>
      </c>
      <c r="B83" s="74"/>
    </row>
  </sheetData>
  <printOptions/>
  <pageMargins left="0.31496062992125984" right="0" top="0" bottom="0" header="0.31496062992125984" footer="0.31496062992125984"/>
  <pageSetup horizontalDpi="600" verticalDpi="600" orientation="landscape" paperSize="9" scale="46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tabSelected="1" view="pageBreakPreview" zoomScale="84" zoomScaleSheetLayoutView="84" workbookViewId="0" topLeftCell="A1">
      <selection activeCell="D9" sqref="D9"/>
    </sheetView>
  </sheetViews>
  <sheetFormatPr defaultColWidth="9.140625" defaultRowHeight="25.5" customHeight="1"/>
  <cols>
    <col min="1" max="1" width="34.8515625" style="0" customWidth="1"/>
    <col min="2" max="2" width="6.140625" style="0" customWidth="1"/>
    <col min="3" max="3" width="9.140625" style="0" customWidth="1"/>
    <col min="4" max="4" width="17.8515625" style="0" customWidth="1"/>
    <col min="5" max="5" width="17.57421875" style="0" customWidth="1"/>
    <col min="6" max="6" width="18.00390625" style="0" customWidth="1"/>
    <col min="7" max="7" width="14.00390625" style="0" customWidth="1"/>
    <col min="8" max="8" width="15.140625" style="0" customWidth="1"/>
    <col min="9" max="9" width="13.28125" style="0" customWidth="1"/>
    <col min="10" max="10" width="6.7109375" style="0" customWidth="1"/>
    <col min="11" max="11" width="14.00390625" style="0" bestFit="1" customWidth="1"/>
    <col min="12" max="12" width="8.140625" style="0" customWidth="1"/>
    <col min="13" max="13" width="11.7109375" style="0" bestFit="1" customWidth="1"/>
    <col min="14" max="14" width="12.7109375" style="0" bestFit="1" customWidth="1"/>
  </cols>
  <sheetData>
    <row r="1" spans="1:9" ht="20.25" customHeight="1">
      <c r="A1" s="112" t="s">
        <v>208</v>
      </c>
      <c r="B1" s="112"/>
      <c r="C1" s="112"/>
      <c r="D1" s="112"/>
      <c r="E1" s="112"/>
      <c r="F1" s="112"/>
      <c r="G1" s="112"/>
      <c r="H1" s="112"/>
      <c r="I1" s="112"/>
    </row>
    <row r="2" spans="1:9" ht="15" customHeight="1">
      <c r="A2" s="113" t="s">
        <v>335</v>
      </c>
      <c r="B2" s="113"/>
      <c r="C2" s="113"/>
      <c r="D2" s="113"/>
      <c r="E2" s="113"/>
      <c r="F2" s="113"/>
      <c r="G2" s="113"/>
      <c r="H2" s="113"/>
      <c r="I2" s="113"/>
    </row>
    <row r="3" spans="1:9" ht="14.25" customHeight="1">
      <c r="A3" s="114"/>
      <c r="B3" s="114"/>
      <c r="C3" s="114"/>
      <c r="D3" s="114"/>
      <c r="E3" s="114"/>
      <c r="F3" s="114"/>
      <c r="G3" s="114"/>
      <c r="H3" s="114"/>
      <c r="I3" s="114"/>
    </row>
    <row r="4" spans="1:9" ht="18" customHeight="1">
      <c r="A4" s="118" t="s">
        <v>0</v>
      </c>
      <c r="B4" s="118" t="s">
        <v>1</v>
      </c>
      <c r="C4" s="118" t="s">
        <v>2</v>
      </c>
      <c r="D4" s="121" t="s">
        <v>209</v>
      </c>
      <c r="E4" s="122"/>
      <c r="F4" s="122"/>
      <c r="G4" s="122"/>
      <c r="H4" s="122"/>
      <c r="I4" s="123"/>
    </row>
    <row r="5" spans="1:9" ht="24.75" customHeight="1">
      <c r="A5" s="119"/>
      <c r="B5" s="119"/>
      <c r="C5" s="119"/>
      <c r="D5" s="118" t="s">
        <v>3</v>
      </c>
      <c r="E5" s="115" t="s">
        <v>4</v>
      </c>
      <c r="F5" s="116"/>
      <c r="G5" s="116"/>
      <c r="H5" s="116"/>
      <c r="I5" s="117"/>
    </row>
    <row r="6" spans="1:9" ht="15" customHeight="1">
      <c r="A6" s="119"/>
      <c r="B6" s="119"/>
      <c r="C6" s="119"/>
      <c r="D6" s="119"/>
      <c r="E6" s="118" t="s">
        <v>210</v>
      </c>
      <c r="F6" s="118" t="s">
        <v>5</v>
      </c>
      <c r="G6" s="118" t="s">
        <v>6</v>
      </c>
      <c r="H6" s="124" t="s">
        <v>7</v>
      </c>
      <c r="I6" s="125"/>
    </row>
    <row r="7" spans="1:9" ht="158.25" customHeight="1">
      <c r="A7" s="120"/>
      <c r="B7" s="111"/>
      <c r="C7" s="111"/>
      <c r="D7" s="111"/>
      <c r="E7" s="111"/>
      <c r="F7" s="111"/>
      <c r="G7" s="111"/>
      <c r="H7" s="23" t="s">
        <v>3</v>
      </c>
      <c r="I7" s="24" t="s">
        <v>8</v>
      </c>
    </row>
    <row r="8" spans="1:9" ht="25.9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11" ht="15.6">
      <c r="A9" s="58" t="s">
        <v>9</v>
      </c>
      <c r="B9" s="59">
        <v>100</v>
      </c>
      <c r="C9" s="59" t="s">
        <v>10</v>
      </c>
      <c r="D9" s="60">
        <f>E9+F9+G9+H9</f>
        <v>8633309.19</v>
      </c>
      <c r="E9" s="60">
        <f>E12</f>
        <v>8520710.879999999</v>
      </c>
      <c r="F9" s="60">
        <f>F18</f>
        <v>77598.31</v>
      </c>
      <c r="G9" s="60">
        <v>0</v>
      </c>
      <c r="H9" s="60">
        <f>H16</f>
        <v>35000</v>
      </c>
      <c r="I9" s="60"/>
      <c r="K9" s="97"/>
    </row>
    <row r="10" spans="1:9" ht="21.75" customHeight="1">
      <c r="A10" s="2" t="s">
        <v>211</v>
      </c>
      <c r="B10" s="23"/>
      <c r="C10" s="23"/>
      <c r="D10" s="61"/>
      <c r="E10" s="62"/>
      <c r="F10" s="62"/>
      <c r="G10" s="62"/>
      <c r="H10" s="62"/>
      <c r="I10" s="62"/>
    </row>
    <row r="11" spans="1:9" ht="17.25" customHeight="1">
      <c r="A11" s="1" t="s">
        <v>212</v>
      </c>
      <c r="B11" s="23">
        <v>110</v>
      </c>
      <c r="C11" s="23"/>
      <c r="D11" s="61"/>
      <c r="E11" s="62" t="s">
        <v>10</v>
      </c>
      <c r="F11" s="62" t="s">
        <v>10</v>
      </c>
      <c r="G11" s="62" t="s">
        <v>10</v>
      </c>
      <c r="H11" s="62"/>
      <c r="I11" s="62" t="s">
        <v>10</v>
      </c>
    </row>
    <row r="12" spans="1:9" ht="14.4">
      <c r="A12" s="2" t="s">
        <v>11</v>
      </c>
      <c r="B12" s="23">
        <v>120</v>
      </c>
      <c r="C12" s="23"/>
      <c r="D12" s="61">
        <f>E12+F12+H12</f>
        <v>8598309.19</v>
      </c>
      <c r="E12" s="61">
        <f>E21</f>
        <v>8520710.879999999</v>
      </c>
      <c r="F12" s="61">
        <f>F18</f>
        <v>77598.31</v>
      </c>
      <c r="G12" s="62" t="s">
        <v>10</v>
      </c>
      <c r="H12" s="61">
        <v>0</v>
      </c>
      <c r="I12" s="61"/>
    </row>
    <row r="13" spans="1:9" ht="14.25" customHeight="1">
      <c r="A13" s="63" t="s">
        <v>213</v>
      </c>
      <c r="B13" s="23"/>
      <c r="C13" s="23"/>
      <c r="D13" s="61">
        <f>E13+F13+G13+H13</f>
        <v>0</v>
      </c>
      <c r="E13" s="61"/>
      <c r="F13" s="61"/>
      <c r="G13" s="61"/>
      <c r="H13" s="61"/>
      <c r="I13" s="61"/>
    </row>
    <row r="14" spans="1:9" ht="14.4">
      <c r="A14" s="63" t="s">
        <v>214</v>
      </c>
      <c r="B14" s="23"/>
      <c r="C14" s="23"/>
      <c r="D14" s="61">
        <f aca="true" t="shared" si="0" ref="D14:D15">E14+F14+G14+H14</f>
        <v>0</v>
      </c>
      <c r="E14" s="61"/>
      <c r="F14" s="61"/>
      <c r="G14" s="61"/>
      <c r="H14" s="61"/>
      <c r="I14" s="61"/>
    </row>
    <row r="15" spans="1:9" ht="16.5" customHeight="1">
      <c r="A15" s="63" t="s">
        <v>215</v>
      </c>
      <c r="B15" s="23"/>
      <c r="C15" s="23"/>
      <c r="D15" s="61">
        <f t="shared" si="0"/>
        <v>0</v>
      </c>
      <c r="E15" s="61"/>
      <c r="F15" s="61"/>
      <c r="G15" s="61"/>
      <c r="H15" s="61"/>
      <c r="I15" s="61"/>
    </row>
    <row r="16" spans="1:9" ht="45.75" customHeight="1">
      <c r="A16" s="2" t="s">
        <v>12</v>
      </c>
      <c r="B16" s="23">
        <v>130</v>
      </c>
      <c r="C16" s="23"/>
      <c r="D16" s="61"/>
      <c r="E16" s="62" t="s">
        <v>10</v>
      </c>
      <c r="F16" s="62" t="s">
        <v>10</v>
      </c>
      <c r="G16" s="62" t="s">
        <v>10</v>
      </c>
      <c r="H16" s="62">
        <v>35000</v>
      </c>
      <c r="I16" s="62" t="s">
        <v>10</v>
      </c>
    </row>
    <row r="17" spans="1:9" ht="73.5" customHeight="1">
      <c r="A17" s="2" t="s">
        <v>13</v>
      </c>
      <c r="B17" s="23">
        <v>140</v>
      </c>
      <c r="C17" s="23"/>
      <c r="D17" s="61"/>
      <c r="E17" s="62" t="s">
        <v>10</v>
      </c>
      <c r="F17" s="62" t="s">
        <v>10</v>
      </c>
      <c r="G17" s="62" t="s">
        <v>10</v>
      </c>
      <c r="H17" s="62"/>
      <c r="I17" s="62" t="s">
        <v>10</v>
      </c>
    </row>
    <row r="18" spans="1:10" ht="30" customHeight="1">
      <c r="A18" s="2" t="s">
        <v>14</v>
      </c>
      <c r="B18" s="23">
        <v>150</v>
      </c>
      <c r="C18" s="23"/>
      <c r="D18" s="61">
        <f>F18+G18</f>
        <v>77598.31</v>
      </c>
      <c r="E18" s="62" t="s">
        <v>10</v>
      </c>
      <c r="F18" s="62">
        <f>F21</f>
        <v>77598.31</v>
      </c>
      <c r="G18" s="62"/>
      <c r="H18" s="62" t="s">
        <v>10</v>
      </c>
      <c r="I18" s="62" t="s">
        <v>10</v>
      </c>
      <c r="J18">
        <v>340</v>
      </c>
    </row>
    <row r="19" spans="1:9" ht="24" customHeight="1">
      <c r="A19" s="1" t="s">
        <v>15</v>
      </c>
      <c r="B19" s="23">
        <v>160</v>
      </c>
      <c r="C19" s="23"/>
      <c r="D19" s="61"/>
      <c r="E19" s="62" t="s">
        <v>10</v>
      </c>
      <c r="F19" s="62" t="s">
        <v>10</v>
      </c>
      <c r="G19" s="62" t="s">
        <v>10</v>
      </c>
      <c r="H19" s="62"/>
      <c r="I19" s="62"/>
    </row>
    <row r="20" spans="1:9" ht="14.4">
      <c r="A20" s="2" t="s">
        <v>16</v>
      </c>
      <c r="B20" s="23">
        <v>180</v>
      </c>
      <c r="C20" s="23" t="s">
        <v>10</v>
      </c>
      <c r="D20" s="61"/>
      <c r="E20" s="62" t="s">
        <v>10</v>
      </c>
      <c r="F20" s="62" t="s">
        <v>10</v>
      </c>
      <c r="G20" s="62" t="s">
        <v>10</v>
      </c>
      <c r="H20" s="62"/>
      <c r="I20" s="62" t="s">
        <v>10</v>
      </c>
    </row>
    <row r="21" spans="1:9" ht="30" customHeight="1">
      <c r="A21" s="64" t="s">
        <v>17</v>
      </c>
      <c r="B21" s="59">
        <v>200</v>
      </c>
      <c r="C21" s="59" t="s">
        <v>10</v>
      </c>
      <c r="D21" s="60">
        <f>E21+F21+G21+H21</f>
        <v>8633309.19</v>
      </c>
      <c r="E21" s="60">
        <f>E22+E27+E31+E36+E37+E40</f>
        <v>8520710.879999999</v>
      </c>
      <c r="F21" s="60">
        <f aca="true" t="shared" si="1" ref="F21:I21">F22+F27+F31+F36+F37+F40</f>
        <v>77598.31</v>
      </c>
      <c r="G21" s="60">
        <f t="shared" si="1"/>
        <v>0</v>
      </c>
      <c r="H21" s="60">
        <f t="shared" si="1"/>
        <v>35000</v>
      </c>
      <c r="I21" s="60">
        <f t="shared" si="1"/>
        <v>0</v>
      </c>
    </row>
    <row r="22" spans="1:9" ht="39" customHeight="1">
      <c r="A22" s="2" t="s">
        <v>216</v>
      </c>
      <c r="B22" s="109">
        <v>210</v>
      </c>
      <c r="C22" s="23"/>
      <c r="D22" s="65">
        <f>E22+F22+G22+H22</f>
        <v>5859011.81</v>
      </c>
      <c r="E22" s="65">
        <f>SUM(E23:E26)</f>
        <v>5859011.81</v>
      </c>
      <c r="F22" s="65">
        <f aca="true" t="shared" si="2" ref="F22:I22">SUM(F23:F26)</f>
        <v>0</v>
      </c>
      <c r="G22" s="65">
        <f t="shared" si="2"/>
        <v>0</v>
      </c>
      <c r="H22" s="65">
        <f t="shared" si="2"/>
        <v>0</v>
      </c>
      <c r="I22" s="65">
        <f t="shared" si="2"/>
        <v>0</v>
      </c>
    </row>
    <row r="23" spans="1:9" ht="18.75" customHeight="1">
      <c r="A23" s="2" t="s">
        <v>217</v>
      </c>
      <c r="B23" s="110"/>
      <c r="C23" s="23"/>
      <c r="D23" s="65">
        <f aca="true" t="shared" si="3" ref="D23:D63">E23+F23+G23+H23</f>
        <v>0</v>
      </c>
      <c r="E23" s="61"/>
      <c r="F23" s="61"/>
      <c r="G23" s="61"/>
      <c r="H23" s="61"/>
      <c r="I23" s="61"/>
    </row>
    <row r="24" spans="1:10" ht="14.4">
      <c r="A24" s="2" t="s">
        <v>218</v>
      </c>
      <c r="B24" s="110"/>
      <c r="C24" s="23">
        <v>111</v>
      </c>
      <c r="D24" s="65">
        <f t="shared" si="3"/>
        <v>4494154.27</v>
      </c>
      <c r="E24" s="61">
        <v>4494154.27</v>
      </c>
      <c r="F24" s="61"/>
      <c r="G24" s="61"/>
      <c r="H24" s="61"/>
      <c r="I24" s="61"/>
      <c r="J24">
        <v>211</v>
      </c>
    </row>
    <row r="25" spans="1:10" ht="39" customHeight="1">
      <c r="A25" s="2" t="s">
        <v>219</v>
      </c>
      <c r="B25" s="110"/>
      <c r="C25" s="23">
        <v>119</v>
      </c>
      <c r="D25" s="65">
        <f t="shared" si="3"/>
        <v>1357301.54</v>
      </c>
      <c r="E25" s="61">
        <v>1357301.54</v>
      </c>
      <c r="F25" s="61"/>
      <c r="G25" s="61"/>
      <c r="H25" s="61"/>
      <c r="I25" s="61"/>
      <c r="J25">
        <v>213</v>
      </c>
    </row>
    <row r="26" spans="1:10" ht="48" customHeight="1">
      <c r="A26" s="2" t="s">
        <v>220</v>
      </c>
      <c r="B26" s="111"/>
      <c r="C26" s="23">
        <v>112</v>
      </c>
      <c r="D26" s="65">
        <f t="shared" si="3"/>
        <v>7556</v>
      </c>
      <c r="E26" s="61">
        <v>7556</v>
      </c>
      <c r="F26" s="61"/>
      <c r="G26" s="61"/>
      <c r="H26" s="61"/>
      <c r="I26" s="61"/>
      <c r="J26">
        <v>212</v>
      </c>
    </row>
    <row r="27" spans="1:9" ht="42" customHeight="1">
      <c r="A27" s="2" t="s">
        <v>18</v>
      </c>
      <c r="B27" s="109">
        <v>220</v>
      </c>
      <c r="C27" s="23">
        <v>300</v>
      </c>
      <c r="D27" s="65">
        <f t="shared" si="3"/>
        <v>0</v>
      </c>
      <c r="E27" s="65">
        <f>SUM(E29:E30)</f>
        <v>0</v>
      </c>
      <c r="F27" s="65">
        <f aca="true" t="shared" si="4" ref="F27:I27">SUM(F29:F30)</f>
        <v>0</v>
      </c>
      <c r="G27" s="65">
        <f t="shared" si="4"/>
        <v>0</v>
      </c>
      <c r="H27" s="65">
        <f t="shared" si="4"/>
        <v>0</v>
      </c>
      <c r="I27" s="65">
        <f t="shared" si="4"/>
        <v>0</v>
      </c>
    </row>
    <row r="28" spans="1:9" ht="23.25" customHeight="1">
      <c r="A28" s="1" t="s">
        <v>19</v>
      </c>
      <c r="B28" s="110"/>
      <c r="C28" s="23"/>
      <c r="D28" s="65">
        <f t="shared" si="3"/>
        <v>0</v>
      </c>
      <c r="E28" s="61"/>
      <c r="F28" s="61"/>
      <c r="G28" s="61"/>
      <c r="H28" s="61"/>
      <c r="I28" s="61"/>
    </row>
    <row r="29" spans="1:9" ht="2.4" customHeight="1">
      <c r="A29" s="1" t="s">
        <v>221</v>
      </c>
      <c r="B29" s="110"/>
      <c r="C29" s="23">
        <v>340</v>
      </c>
      <c r="D29" s="65">
        <f t="shared" si="3"/>
        <v>0</v>
      </c>
      <c r="E29" s="61"/>
      <c r="F29" s="61"/>
      <c r="G29" s="61"/>
      <c r="H29" s="61"/>
      <c r="I29" s="61"/>
    </row>
    <row r="30" spans="1:9" ht="14.4" hidden="1">
      <c r="A30" s="1"/>
      <c r="B30" s="111"/>
      <c r="C30" s="23">
        <v>360</v>
      </c>
      <c r="D30" s="65">
        <f t="shared" si="3"/>
        <v>0</v>
      </c>
      <c r="E30" s="61"/>
      <c r="F30" s="61"/>
      <c r="G30" s="61"/>
      <c r="H30" s="61"/>
      <c r="I30" s="61"/>
    </row>
    <row r="31" spans="1:9" ht="46.5" customHeight="1">
      <c r="A31" s="2" t="s">
        <v>20</v>
      </c>
      <c r="B31" s="109">
        <v>230</v>
      </c>
      <c r="C31" s="23">
        <v>850</v>
      </c>
      <c r="D31" s="65">
        <f t="shared" si="3"/>
        <v>384032.94</v>
      </c>
      <c r="E31" s="65">
        <f>SUM(E33:E35)</f>
        <v>384032.94</v>
      </c>
      <c r="F31" s="65">
        <f aca="true" t="shared" si="5" ref="F31:I31">SUM(F33:F35)</f>
        <v>0</v>
      </c>
      <c r="G31" s="65">
        <f t="shared" si="5"/>
        <v>0</v>
      </c>
      <c r="H31" s="65">
        <f t="shared" si="5"/>
        <v>0</v>
      </c>
      <c r="I31" s="65">
        <f t="shared" si="5"/>
        <v>0</v>
      </c>
    </row>
    <row r="32" spans="1:9" ht="28.2" customHeight="1">
      <c r="A32" s="1" t="s">
        <v>19</v>
      </c>
      <c r="B32" s="110"/>
      <c r="C32" s="23"/>
      <c r="D32" s="65">
        <f t="shared" si="3"/>
        <v>0</v>
      </c>
      <c r="E32" s="61"/>
      <c r="F32" s="61"/>
      <c r="G32" s="61"/>
      <c r="H32" s="61"/>
      <c r="I32" s="61"/>
    </row>
    <row r="33" spans="1:10" ht="47.25" customHeight="1">
      <c r="A33" s="2" t="s">
        <v>222</v>
      </c>
      <c r="B33" s="110"/>
      <c r="C33" s="23">
        <v>851</v>
      </c>
      <c r="D33" s="65">
        <f t="shared" si="3"/>
        <v>372507</v>
      </c>
      <c r="E33" s="65">
        <v>372507</v>
      </c>
      <c r="F33" s="65"/>
      <c r="G33" s="65"/>
      <c r="H33" s="65"/>
      <c r="I33" s="65"/>
      <c r="J33">
        <v>290</v>
      </c>
    </row>
    <row r="34" spans="1:9" ht="14.4">
      <c r="A34" s="2" t="s">
        <v>223</v>
      </c>
      <c r="B34" s="110"/>
      <c r="C34" s="23">
        <v>852</v>
      </c>
      <c r="D34" s="65">
        <f t="shared" si="3"/>
        <v>7500</v>
      </c>
      <c r="E34" s="61">
        <v>7500</v>
      </c>
      <c r="F34" s="61"/>
      <c r="G34" s="61"/>
      <c r="H34" s="61"/>
      <c r="I34" s="61"/>
    </row>
    <row r="35" spans="1:9" ht="32.25" customHeight="1">
      <c r="A35" s="2" t="s">
        <v>224</v>
      </c>
      <c r="B35" s="111"/>
      <c r="C35" s="23">
        <v>853</v>
      </c>
      <c r="D35" s="65">
        <f t="shared" si="3"/>
        <v>4025.94</v>
      </c>
      <c r="E35" s="61">
        <v>4025.94</v>
      </c>
      <c r="F35" s="61"/>
      <c r="G35" s="61"/>
      <c r="H35" s="61"/>
      <c r="I35" s="61"/>
    </row>
    <row r="36" spans="1:9" ht="28.8">
      <c r="A36" s="2" t="s">
        <v>21</v>
      </c>
      <c r="B36" s="23">
        <v>240</v>
      </c>
      <c r="C36" s="23">
        <v>853</v>
      </c>
      <c r="D36" s="65">
        <f t="shared" si="3"/>
        <v>0</v>
      </c>
      <c r="E36" s="65"/>
      <c r="F36" s="65"/>
      <c r="G36" s="65"/>
      <c r="H36" s="65"/>
      <c r="I36" s="65"/>
    </row>
    <row r="37" spans="1:9" ht="44.4" customHeight="1">
      <c r="A37" s="2" t="s">
        <v>225</v>
      </c>
      <c r="B37" s="109">
        <v>250</v>
      </c>
      <c r="C37" s="23"/>
      <c r="D37" s="65">
        <f t="shared" si="3"/>
        <v>0</v>
      </c>
      <c r="E37" s="65"/>
      <c r="F37" s="65"/>
      <c r="G37" s="65"/>
      <c r="H37" s="65"/>
      <c r="I37" s="65"/>
    </row>
    <row r="38" spans="1:9" ht="40.95" customHeight="1">
      <c r="A38" s="1" t="s">
        <v>19</v>
      </c>
      <c r="B38" s="110"/>
      <c r="C38" s="23"/>
      <c r="D38" s="65">
        <f t="shared" si="3"/>
        <v>0</v>
      </c>
      <c r="E38" s="61"/>
      <c r="F38" s="61"/>
      <c r="G38" s="61"/>
      <c r="H38" s="61"/>
      <c r="I38" s="61"/>
    </row>
    <row r="39" spans="1:9" ht="12" customHeight="1">
      <c r="A39" s="1"/>
      <c r="B39" s="111"/>
      <c r="C39" s="23"/>
      <c r="D39" s="65">
        <f t="shared" si="3"/>
        <v>0</v>
      </c>
      <c r="E39" s="61"/>
      <c r="F39" s="61"/>
      <c r="G39" s="61"/>
      <c r="H39" s="61"/>
      <c r="I39" s="61"/>
    </row>
    <row r="40" spans="1:9" ht="34.5" customHeight="1">
      <c r="A40" s="101" t="s">
        <v>22</v>
      </c>
      <c r="B40" s="109">
        <v>260</v>
      </c>
      <c r="C40" s="102">
        <v>240</v>
      </c>
      <c r="D40" s="100">
        <f t="shared" si="3"/>
        <v>2390264.44</v>
      </c>
      <c r="E40" s="100">
        <f>SUM(E42:E53)</f>
        <v>2277666.13</v>
      </c>
      <c r="F40" s="100">
        <f aca="true" t="shared" si="6" ref="F40:I40">SUM(F42:F53)</f>
        <v>77598.31</v>
      </c>
      <c r="G40" s="100">
        <f t="shared" si="6"/>
        <v>0</v>
      </c>
      <c r="H40" s="100">
        <f t="shared" si="6"/>
        <v>35000</v>
      </c>
      <c r="I40" s="100">
        <f t="shared" si="6"/>
        <v>0</v>
      </c>
    </row>
    <row r="41" spans="1:9" ht="21.75" customHeight="1">
      <c r="A41" s="1" t="s">
        <v>19</v>
      </c>
      <c r="B41" s="110"/>
      <c r="C41" s="23"/>
      <c r="D41" s="65">
        <f t="shared" si="3"/>
        <v>0</v>
      </c>
      <c r="E41" s="61"/>
      <c r="F41" s="61"/>
      <c r="G41" s="61"/>
      <c r="H41" s="61"/>
      <c r="I41" s="61"/>
    </row>
    <row r="42" spans="1:9" ht="30.75" customHeight="1">
      <c r="A42" s="2" t="s">
        <v>226</v>
      </c>
      <c r="B42" s="110"/>
      <c r="C42" s="23">
        <v>241</v>
      </c>
      <c r="D42" s="65">
        <f t="shared" si="3"/>
        <v>0</v>
      </c>
      <c r="E42" s="61"/>
      <c r="F42" s="61"/>
      <c r="G42" s="61"/>
      <c r="H42" s="61"/>
      <c r="I42" s="61"/>
    </row>
    <row r="43" spans="1:9" ht="19.5" customHeight="1">
      <c r="A43" s="2" t="s">
        <v>343</v>
      </c>
      <c r="B43" s="110"/>
      <c r="C43" s="23">
        <v>244</v>
      </c>
      <c r="D43" s="65">
        <f t="shared" si="3"/>
        <v>8500</v>
      </c>
      <c r="E43" s="61">
        <v>8500</v>
      </c>
      <c r="F43" s="61"/>
      <c r="G43" s="61"/>
      <c r="H43" s="61"/>
      <c r="I43" s="61"/>
    </row>
    <row r="44" spans="1:10" ht="24" customHeight="1">
      <c r="A44" s="2" t="s">
        <v>227</v>
      </c>
      <c r="B44" s="110"/>
      <c r="C44" s="23">
        <v>244</v>
      </c>
      <c r="D44" s="65">
        <f t="shared" si="3"/>
        <v>15760.08</v>
      </c>
      <c r="E44" s="61">
        <v>15760.08</v>
      </c>
      <c r="F44" s="61"/>
      <c r="G44" s="61"/>
      <c r="H44" s="61"/>
      <c r="I44" s="61"/>
      <c r="J44">
        <v>221</v>
      </c>
    </row>
    <row r="45" spans="1:10" ht="14.4">
      <c r="A45" s="2" t="s">
        <v>228</v>
      </c>
      <c r="B45" s="110"/>
      <c r="C45" s="23">
        <v>244</v>
      </c>
      <c r="D45" s="65">
        <f t="shared" si="3"/>
        <v>0</v>
      </c>
      <c r="E45" s="61">
        <v>0</v>
      </c>
      <c r="F45" s="61"/>
      <c r="G45" s="61"/>
      <c r="H45" s="61"/>
      <c r="I45" s="61"/>
      <c r="J45">
        <v>222</v>
      </c>
    </row>
    <row r="46" spans="1:10" ht="14.4">
      <c r="A46" s="2" t="s">
        <v>229</v>
      </c>
      <c r="B46" s="110"/>
      <c r="C46" s="23">
        <v>244</v>
      </c>
      <c r="D46" s="65">
        <f t="shared" si="3"/>
        <v>709185.22</v>
      </c>
      <c r="E46" s="61">
        <v>709185.22</v>
      </c>
      <c r="F46" s="61"/>
      <c r="G46" s="61"/>
      <c r="H46" s="61"/>
      <c r="I46" s="61"/>
      <c r="J46">
        <v>223</v>
      </c>
    </row>
    <row r="47" spans="1:10" ht="28.8">
      <c r="A47" s="2" t="s">
        <v>230</v>
      </c>
      <c r="B47" s="110"/>
      <c r="C47" s="23">
        <v>244</v>
      </c>
      <c r="D47" s="65">
        <f t="shared" si="3"/>
        <v>0</v>
      </c>
      <c r="E47" s="61">
        <v>0</v>
      </c>
      <c r="F47" s="61"/>
      <c r="G47" s="61"/>
      <c r="H47" s="61"/>
      <c r="I47" s="61"/>
      <c r="J47">
        <v>224</v>
      </c>
    </row>
    <row r="48" spans="1:10" ht="28.8">
      <c r="A48" s="2" t="s">
        <v>231</v>
      </c>
      <c r="B48" s="110"/>
      <c r="C48" s="23">
        <v>244</v>
      </c>
      <c r="D48" s="65">
        <f t="shared" si="3"/>
        <v>108884.32</v>
      </c>
      <c r="E48" s="61">
        <v>108884.32</v>
      </c>
      <c r="F48" s="61"/>
      <c r="G48" s="61"/>
      <c r="H48" s="61"/>
      <c r="I48" s="61"/>
      <c r="J48">
        <v>225</v>
      </c>
    </row>
    <row r="49" spans="1:10" ht="14.4">
      <c r="A49" s="1" t="s">
        <v>232</v>
      </c>
      <c r="B49" s="110"/>
      <c r="C49" s="23">
        <v>244</v>
      </c>
      <c r="D49" s="65">
        <f t="shared" si="3"/>
        <v>126952.16</v>
      </c>
      <c r="E49" s="61">
        <v>124321</v>
      </c>
      <c r="F49" s="61">
        <v>2631.16</v>
      </c>
      <c r="G49" s="61"/>
      <c r="H49" s="61"/>
      <c r="I49" s="61"/>
      <c r="J49">
        <v>226</v>
      </c>
    </row>
    <row r="50" spans="1:9" ht="25.5" customHeight="1">
      <c r="A50" s="1" t="s">
        <v>233</v>
      </c>
      <c r="B50" s="110"/>
      <c r="C50" s="23">
        <v>244</v>
      </c>
      <c r="D50" s="65">
        <f t="shared" si="3"/>
        <v>9600</v>
      </c>
      <c r="E50" s="65">
        <v>9600</v>
      </c>
      <c r="F50" s="65"/>
      <c r="G50" s="65"/>
      <c r="H50" s="65"/>
      <c r="I50" s="65"/>
    </row>
    <row r="51" spans="1:11" ht="29.25" customHeight="1">
      <c r="A51" s="2" t="s">
        <v>234</v>
      </c>
      <c r="B51" s="110"/>
      <c r="C51" s="23">
        <v>244</v>
      </c>
      <c r="D51" s="65">
        <f t="shared" si="3"/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6">
        <v>310</v>
      </c>
      <c r="K51" s="5"/>
    </row>
    <row r="52" spans="1:9" ht="33" customHeight="1">
      <c r="A52" s="2" t="s">
        <v>235</v>
      </c>
      <c r="B52" s="110"/>
      <c r="C52" s="23">
        <v>244</v>
      </c>
      <c r="D52" s="65">
        <f t="shared" si="3"/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</row>
    <row r="53" spans="1:14" ht="27.75" customHeight="1">
      <c r="A53" s="2" t="s">
        <v>236</v>
      </c>
      <c r="B53" s="111"/>
      <c r="C53" s="23">
        <v>244</v>
      </c>
      <c r="D53" s="65">
        <f t="shared" si="3"/>
        <v>1411382.66</v>
      </c>
      <c r="E53" s="65">
        <v>1301415.51</v>
      </c>
      <c r="F53" s="65">
        <v>74967.15</v>
      </c>
      <c r="G53" s="65"/>
      <c r="H53" s="65">
        <v>35000</v>
      </c>
      <c r="I53" s="65"/>
      <c r="J53">
        <v>340</v>
      </c>
      <c r="K53" s="99">
        <v>1310</v>
      </c>
      <c r="L53" s="103"/>
      <c r="M53" s="99"/>
      <c r="N53" s="99"/>
    </row>
    <row r="54" spans="1:9" ht="29.25" customHeight="1">
      <c r="A54" s="2" t="s">
        <v>237</v>
      </c>
      <c r="B54" s="23"/>
      <c r="C54" s="23" t="s">
        <v>10</v>
      </c>
      <c r="D54" s="65">
        <f t="shared" si="3"/>
        <v>0</v>
      </c>
      <c r="E54" s="61"/>
      <c r="F54" s="61"/>
      <c r="G54" s="61"/>
      <c r="H54" s="61"/>
      <c r="I54" s="61"/>
    </row>
    <row r="55" spans="1:9" ht="25.5" customHeight="1">
      <c r="A55" s="1" t="s">
        <v>23</v>
      </c>
      <c r="B55" s="23"/>
      <c r="C55" s="23"/>
      <c r="D55" s="65">
        <f t="shared" si="3"/>
        <v>0</v>
      </c>
      <c r="E55" s="61"/>
      <c r="F55" s="61"/>
      <c r="G55" s="61"/>
      <c r="H55" s="61"/>
      <c r="I55" s="61"/>
    </row>
    <row r="56" spans="1:9" ht="25.5" customHeight="1">
      <c r="A56" s="2" t="s">
        <v>24</v>
      </c>
      <c r="B56" s="23">
        <v>310</v>
      </c>
      <c r="C56" s="23"/>
      <c r="D56" s="65">
        <f t="shared" si="3"/>
        <v>0</v>
      </c>
      <c r="E56" s="61"/>
      <c r="F56" s="61"/>
      <c r="G56" s="61"/>
      <c r="H56" s="61"/>
      <c r="I56" s="61"/>
    </row>
    <row r="57" spans="1:9" ht="25.5" customHeight="1">
      <c r="A57" s="1" t="s">
        <v>25</v>
      </c>
      <c r="B57" s="23">
        <v>320</v>
      </c>
      <c r="C57" s="23"/>
      <c r="D57" s="65">
        <f t="shared" si="3"/>
        <v>0</v>
      </c>
      <c r="E57" s="61"/>
      <c r="F57" s="61"/>
      <c r="G57" s="61"/>
      <c r="H57" s="61"/>
      <c r="I57" s="61"/>
    </row>
    <row r="58" spans="1:9" ht="30.75" customHeight="1">
      <c r="A58" s="2" t="s">
        <v>26</v>
      </c>
      <c r="B58" s="23">
        <v>400</v>
      </c>
      <c r="C58" s="23"/>
      <c r="D58" s="65">
        <f t="shared" si="3"/>
        <v>0</v>
      </c>
      <c r="E58" s="61"/>
      <c r="F58" s="61"/>
      <c r="G58" s="61"/>
      <c r="H58" s="61"/>
      <c r="I58" s="61"/>
    </row>
    <row r="59" spans="1:9" ht="25.5" customHeight="1">
      <c r="A59" s="1" t="s">
        <v>19</v>
      </c>
      <c r="B59" s="23"/>
      <c r="C59" s="23"/>
      <c r="D59" s="65">
        <f t="shared" si="3"/>
        <v>0</v>
      </c>
      <c r="E59" s="61"/>
      <c r="F59" s="61"/>
      <c r="G59" s="61"/>
      <c r="H59" s="61"/>
      <c r="I59" s="61"/>
    </row>
    <row r="60" spans="1:9" ht="20.25" customHeight="1">
      <c r="A60" s="2" t="s">
        <v>238</v>
      </c>
      <c r="B60" s="23">
        <v>410</v>
      </c>
      <c r="C60" s="23"/>
      <c r="D60" s="65">
        <f t="shared" si="3"/>
        <v>0</v>
      </c>
      <c r="E60" s="61"/>
      <c r="F60" s="61"/>
      <c r="G60" s="61"/>
      <c r="H60" s="61"/>
      <c r="I60" s="61"/>
    </row>
    <row r="61" spans="1:9" ht="25.5" customHeight="1">
      <c r="A61" s="1" t="s">
        <v>27</v>
      </c>
      <c r="B61" s="23">
        <v>420</v>
      </c>
      <c r="C61" s="23"/>
      <c r="D61" s="65">
        <f t="shared" si="3"/>
        <v>0</v>
      </c>
      <c r="E61" s="61"/>
      <c r="F61" s="61"/>
      <c r="G61" s="61"/>
      <c r="H61" s="61"/>
      <c r="I61" s="61"/>
    </row>
    <row r="62" spans="1:9" ht="25.5" customHeight="1">
      <c r="A62" s="1" t="s">
        <v>28</v>
      </c>
      <c r="B62" s="23">
        <v>500</v>
      </c>
      <c r="C62" s="23" t="s">
        <v>10</v>
      </c>
      <c r="D62" s="65">
        <f t="shared" si="3"/>
        <v>0</v>
      </c>
      <c r="E62" s="61"/>
      <c r="F62" s="61"/>
      <c r="G62" s="61"/>
      <c r="H62" s="61"/>
      <c r="I62" s="61"/>
    </row>
    <row r="63" spans="1:9" ht="14.4" customHeight="1">
      <c r="A63" s="1" t="s">
        <v>29</v>
      </c>
      <c r="B63" s="23">
        <v>600</v>
      </c>
      <c r="C63" s="23" t="s">
        <v>10</v>
      </c>
      <c r="D63" s="65">
        <f t="shared" si="3"/>
        <v>0</v>
      </c>
      <c r="E63" s="61"/>
      <c r="F63" s="61"/>
      <c r="G63" s="61"/>
      <c r="H63" s="61"/>
      <c r="I63" s="61"/>
    </row>
    <row r="64" spans="1:9" ht="25.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25.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4.4">
      <c r="A66" s="5"/>
      <c r="B66" s="5"/>
      <c r="C66" s="5"/>
      <c r="D66" s="5"/>
      <c r="E66" s="5"/>
      <c r="F66" s="5"/>
      <c r="G66" s="5"/>
      <c r="H66" s="5"/>
      <c r="I66" s="5"/>
    </row>
    <row r="67" spans="1:9" ht="14.4">
      <c r="A67" s="5"/>
      <c r="B67" s="5"/>
      <c r="C67" s="5"/>
      <c r="D67" s="5"/>
      <c r="E67" s="5"/>
      <c r="F67" s="5"/>
      <c r="G67" s="5"/>
      <c r="H67" s="5"/>
      <c r="I67" s="5"/>
    </row>
    <row r="68" spans="1:9" ht="14.4">
      <c r="A68" s="5"/>
      <c r="B68" s="5"/>
      <c r="C68" s="5"/>
      <c r="D68" s="5"/>
      <c r="E68" s="5"/>
      <c r="F68" s="5"/>
      <c r="G68" s="5"/>
      <c r="H68" s="5"/>
      <c r="I68" s="5"/>
    </row>
    <row r="69" spans="1:9" ht="14.4">
      <c r="A69" s="5"/>
      <c r="B69" s="5"/>
      <c r="C69" s="5"/>
      <c r="D69" s="5"/>
      <c r="E69" s="5"/>
      <c r="F69" s="5"/>
      <c r="G69" s="5"/>
      <c r="H69" s="5"/>
      <c r="I69" s="5"/>
    </row>
    <row r="70" spans="1:9" ht="14.4">
      <c r="A70" s="5"/>
      <c r="B70" s="5"/>
      <c r="C70" s="5"/>
      <c r="D70" s="5"/>
      <c r="E70" s="5"/>
      <c r="F70" s="5"/>
      <c r="G70" s="5"/>
      <c r="H70" s="5"/>
      <c r="I70" s="5"/>
    </row>
    <row r="71" spans="1:9" ht="14.4">
      <c r="A71" s="5"/>
      <c r="B71" s="5"/>
      <c r="C71" s="5"/>
      <c r="D71" s="5"/>
      <c r="E71" s="5"/>
      <c r="F71" s="5"/>
      <c r="G71" s="5"/>
      <c r="H71" s="5"/>
      <c r="I71" s="5"/>
    </row>
    <row r="72" spans="1:9" ht="14.4">
      <c r="A72" s="5"/>
      <c r="B72" s="5"/>
      <c r="C72" s="5"/>
      <c r="D72" s="5"/>
      <c r="E72" s="5"/>
      <c r="F72" s="5"/>
      <c r="G72" s="5"/>
      <c r="H72" s="5"/>
      <c r="I72" s="5"/>
    </row>
    <row r="73" spans="1:9" ht="14.4">
      <c r="A73" s="5"/>
      <c r="B73" s="5"/>
      <c r="C73" s="5"/>
      <c r="D73" s="5"/>
      <c r="E73" s="5"/>
      <c r="F73" s="5"/>
      <c r="G73" s="5"/>
      <c r="H73" s="5"/>
      <c r="I73" s="5"/>
    </row>
    <row r="74" spans="1:9" ht="14.4">
      <c r="A74" s="5"/>
      <c r="B74" s="5"/>
      <c r="C74" s="5"/>
      <c r="D74" s="5"/>
      <c r="E74" s="5"/>
      <c r="F74" s="5"/>
      <c r="G74" s="5"/>
      <c r="H74" s="5"/>
      <c r="I74" s="5"/>
    </row>
    <row r="75" spans="1:9" ht="14.4">
      <c r="A75" s="5"/>
      <c r="B75" s="5"/>
      <c r="C75" s="5"/>
      <c r="D75" s="5"/>
      <c r="E75" s="5"/>
      <c r="F75" s="5"/>
      <c r="G75" s="5"/>
      <c r="H75" s="5"/>
      <c r="I75" s="5"/>
    </row>
    <row r="76" spans="1:9" ht="14.4">
      <c r="A76" s="5"/>
      <c r="B76" s="5"/>
      <c r="C76" s="5"/>
      <c r="D76" s="5"/>
      <c r="E76" s="5"/>
      <c r="F76" s="5"/>
      <c r="G76" s="5"/>
      <c r="H76" s="5"/>
      <c r="I76" s="5"/>
    </row>
    <row r="77" spans="1:9" ht="14.4">
      <c r="A77" s="5"/>
      <c r="B77" s="5"/>
      <c r="C77" s="5"/>
      <c r="D77" s="5"/>
      <c r="E77" s="5"/>
      <c r="F77" s="5"/>
      <c r="G77" s="5"/>
      <c r="H77" s="5"/>
      <c r="I77" s="5"/>
    </row>
    <row r="78" spans="1:9" ht="14.4">
      <c r="A78" s="5"/>
      <c r="B78" s="5"/>
      <c r="C78" s="5"/>
      <c r="D78" s="5"/>
      <c r="E78" s="5"/>
      <c r="F78" s="5"/>
      <c r="G78" s="5"/>
      <c r="H78" s="5"/>
      <c r="I78" s="5"/>
    </row>
    <row r="79" spans="1:9" ht="14.4">
      <c r="A79" s="5"/>
      <c r="B79" s="5"/>
      <c r="C79" s="5"/>
      <c r="D79" s="5"/>
      <c r="E79" s="5"/>
      <c r="F79" s="5"/>
      <c r="G79" s="5"/>
      <c r="H79" s="5"/>
      <c r="I79" s="5"/>
    </row>
    <row r="80" spans="1:9" ht="14.4">
      <c r="A80" s="5"/>
      <c r="B80" s="5"/>
      <c r="C80" s="5"/>
      <c r="D80" s="5"/>
      <c r="E80" s="5"/>
      <c r="F80" s="5"/>
      <c r="G80" s="5"/>
      <c r="H80" s="5"/>
      <c r="I80" s="5"/>
    </row>
    <row r="81" spans="1:9" ht="14.4">
      <c r="A81" s="5"/>
      <c r="B81" s="5"/>
      <c r="C81" s="5"/>
      <c r="D81" s="5"/>
      <c r="E81" s="5"/>
      <c r="F81" s="5"/>
      <c r="G81" s="5"/>
      <c r="H81" s="5"/>
      <c r="I81" s="5"/>
    </row>
    <row r="82" spans="1:9" ht="14.4">
      <c r="A82" s="5"/>
      <c r="B82" s="5"/>
      <c r="C82" s="5"/>
      <c r="D82" s="5"/>
      <c r="E82" s="5"/>
      <c r="F82" s="5"/>
      <c r="G82" s="5"/>
      <c r="H82" s="5"/>
      <c r="I82" s="5"/>
    </row>
    <row r="83" spans="1:9" ht="14.4">
      <c r="A83" s="5"/>
      <c r="B83" s="5"/>
      <c r="C83" s="5"/>
      <c r="D83" s="5"/>
      <c r="E83" s="5"/>
      <c r="F83" s="5"/>
      <c r="G83" s="5"/>
      <c r="H83" s="5"/>
      <c r="I83" s="5"/>
    </row>
    <row r="84" spans="1:9" ht="14.4">
      <c r="A84" s="5"/>
      <c r="B84" s="5"/>
      <c r="C84" s="5"/>
      <c r="D84" s="5"/>
      <c r="E84" s="5"/>
      <c r="F84" s="5"/>
      <c r="G84" s="5"/>
      <c r="H84" s="5"/>
      <c r="I84" s="5"/>
    </row>
    <row r="85" spans="1:9" ht="14.4">
      <c r="A85" s="5"/>
      <c r="B85" s="5"/>
      <c r="C85" s="5"/>
      <c r="D85" s="5"/>
      <c r="E85" s="5"/>
      <c r="F85" s="5"/>
      <c r="G85" s="5"/>
      <c r="H85" s="5"/>
      <c r="I85" s="5"/>
    </row>
    <row r="86" spans="1:9" ht="14.4">
      <c r="A86" s="5"/>
      <c r="B86" s="5"/>
      <c r="C86" s="5"/>
      <c r="D86" s="5"/>
      <c r="E86" s="5"/>
      <c r="F86" s="5"/>
      <c r="G86" s="5"/>
      <c r="H86" s="5"/>
      <c r="I86" s="5"/>
    </row>
  </sheetData>
  <mergeCells count="18">
    <mergeCell ref="A1:I1"/>
    <mergeCell ref="A2:I2"/>
    <mergeCell ref="A3:I3"/>
    <mergeCell ref="E5:I5"/>
    <mergeCell ref="A4:A7"/>
    <mergeCell ref="B4:B7"/>
    <mergeCell ref="C4:C7"/>
    <mergeCell ref="D4:I4"/>
    <mergeCell ref="D5:D7"/>
    <mergeCell ref="E6:E7"/>
    <mergeCell ref="F6:F7"/>
    <mergeCell ref="G6:G7"/>
    <mergeCell ref="H6:I6"/>
    <mergeCell ref="B22:B26"/>
    <mergeCell ref="B27:B30"/>
    <mergeCell ref="B31:B35"/>
    <mergeCell ref="B37:B39"/>
    <mergeCell ref="B40:B53"/>
  </mergeCells>
  <printOptions/>
  <pageMargins left="0" right="0" top="0" bottom="0" header="0.31496062992125984" footer="0.31496062992125984"/>
  <pageSetup horizontalDpi="180" verticalDpi="180" orientation="landscape" paperSize="9" scale="94" r:id="rId1"/>
  <rowBreaks count="2" manualBreakCount="2">
    <brk id="20" max="16383" man="1"/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60" workbookViewId="0" topLeftCell="A1">
      <selection activeCell="E53" sqref="E44:E53"/>
    </sheetView>
  </sheetViews>
  <sheetFormatPr defaultColWidth="9.140625" defaultRowHeight="25.5" customHeight="1"/>
  <cols>
    <col min="1" max="1" width="34.8515625" style="0" customWidth="1"/>
    <col min="2" max="2" width="6.140625" style="0" customWidth="1"/>
    <col min="3" max="3" width="9.140625" style="0" customWidth="1"/>
    <col min="4" max="4" width="17.8515625" style="0" customWidth="1"/>
    <col min="5" max="5" width="17.57421875" style="0" customWidth="1"/>
    <col min="6" max="6" width="15.57421875" style="0" customWidth="1"/>
    <col min="7" max="7" width="14.00390625" style="0" customWidth="1"/>
    <col min="8" max="8" width="15.140625" style="0" customWidth="1"/>
    <col min="9" max="9" width="13.28125" style="0" customWidth="1"/>
    <col min="10" max="10" width="10.140625" style="0" bestFit="1" customWidth="1"/>
  </cols>
  <sheetData>
    <row r="1" spans="1:9" ht="20.25" customHeight="1">
      <c r="A1" s="112" t="s">
        <v>208</v>
      </c>
      <c r="B1" s="112"/>
      <c r="C1" s="112"/>
      <c r="D1" s="112"/>
      <c r="E1" s="112"/>
      <c r="F1" s="112"/>
      <c r="G1" s="112"/>
      <c r="H1" s="112"/>
      <c r="I1" s="112"/>
    </row>
    <row r="2" spans="1:9" ht="15" customHeight="1">
      <c r="A2" s="113" t="s">
        <v>344</v>
      </c>
      <c r="B2" s="113"/>
      <c r="C2" s="113"/>
      <c r="D2" s="113"/>
      <c r="E2" s="113"/>
      <c r="F2" s="113"/>
      <c r="G2" s="113"/>
      <c r="H2" s="113"/>
      <c r="I2" s="113"/>
    </row>
    <row r="3" spans="1:9" ht="14.25" customHeight="1">
      <c r="A3" s="114"/>
      <c r="B3" s="114"/>
      <c r="C3" s="114"/>
      <c r="D3" s="114"/>
      <c r="E3" s="114"/>
      <c r="F3" s="114"/>
      <c r="G3" s="114"/>
      <c r="H3" s="114"/>
      <c r="I3" s="114"/>
    </row>
    <row r="4" spans="1:9" ht="18" customHeight="1">
      <c r="A4" s="118" t="s">
        <v>0</v>
      </c>
      <c r="B4" s="118" t="s">
        <v>1</v>
      </c>
      <c r="C4" s="118" t="s">
        <v>2</v>
      </c>
      <c r="D4" s="121" t="s">
        <v>209</v>
      </c>
      <c r="E4" s="122"/>
      <c r="F4" s="122"/>
      <c r="G4" s="122"/>
      <c r="H4" s="122"/>
      <c r="I4" s="123"/>
    </row>
    <row r="5" spans="1:9" ht="24.75" customHeight="1">
      <c r="A5" s="119"/>
      <c r="B5" s="119"/>
      <c r="C5" s="119"/>
      <c r="D5" s="118" t="s">
        <v>3</v>
      </c>
      <c r="E5" s="115" t="s">
        <v>4</v>
      </c>
      <c r="F5" s="116"/>
      <c r="G5" s="116"/>
      <c r="H5" s="116"/>
      <c r="I5" s="117"/>
    </row>
    <row r="6" spans="1:9" ht="15" customHeight="1">
      <c r="A6" s="119"/>
      <c r="B6" s="119"/>
      <c r="C6" s="119"/>
      <c r="D6" s="119"/>
      <c r="E6" s="118" t="s">
        <v>210</v>
      </c>
      <c r="F6" s="118" t="s">
        <v>5</v>
      </c>
      <c r="G6" s="118" t="s">
        <v>6</v>
      </c>
      <c r="H6" s="124" t="s">
        <v>7</v>
      </c>
      <c r="I6" s="125"/>
    </row>
    <row r="7" spans="1:9" ht="158.25" customHeight="1">
      <c r="A7" s="120"/>
      <c r="B7" s="111"/>
      <c r="C7" s="111"/>
      <c r="D7" s="111"/>
      <c r="E7" s="111"/>
      <c r="F7" s="111"/>
      <c r="G7" s="111"/>
      <c r="H7" s="23" t="s">
        <v>3</v>
      </c>
      <c r="I7" s="24" t="s">
        <v>8</v>
      </c>
    </row>
    <row r="8" spans="1:9" ht="24.6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15.6">
      <c r="A9" s="58" t="s">
        <v>9</v>
      </c>
      <c r="B9" s="59">
        <v>100</v>
      </c>
      <c r="C9" s="59" t="s">
        <v>10</v>
      </c>
      <c r="D9" s="60">
        <f>E9+F9+G9+H9</f>
        <v>4687515.4</v>
      </c>
      <c r="E9" s="60">
        <f>E12</f>
        <v>4562840.08</v>
      </c>
      <c r="F9" s="60">
        <f>F18</f>
        <v>89675.32</v>
      </c>
      <c r="G9" s="60">
        <v>0</v>
      </c>
      <c r="H9" s="60">
        <f>H16</f>
        <v>35000</v>
      </c>
      <c r="I9" s="60"/>
    </row>
    <row r="10" spans="1:9" ht="21.75" customHeight="1">
      <c r="A10" s="2" t="s">
        <v>211</v>
      </c>
      <c r="B10" s="23"/>
      <c r="C10" s="23"/>
      <c r="D10" s="61"/>
      <c r="E10" s="62"/>
      <c r="F10" s="62"/>
      <c r="G10" s="62"/>
      <c r="H10" s="62"/>
      <c r="I10" s="62"/>
    </row>
    <row r="11" spans="1:9" ht="17.25" customHeight="1">
      <c r="A11" s="1" t="s">
        <v>212</v>
      </c>
      <c r="B11" s="23">
        <v>110</v>
      </c>
      <c r="C11" s="23"/>
      <c r="D11" s="61"/>
      <c r="E11" s="62" t="s">
        <v>10</v>
      </c>
      <c r="F11" s="62" t="s">
        <v>10</v>
      </c>
      <c r="G11" s="62" t="s">
        <v>10</v>
      </c>
      <c r="H11" s="62"/>
      <c r="I11" s="62" t="s">
        <v>10</v>
      </c>
    </row>
    <row r="12" spans="1:9" ht="14.4">
      <c r="A12" s="2" t="s">
        <v>11</v>
      </c>
      <c r="B12" s="23">
        <v>120</v>
      </c>
      <c r="C12" s="23"/>
      <c r="D12" s="61">
        <f>E12+F12+H12</f>
        <v>4652515.4</v>
      </c>
      <c r="E12" s="61">
        <f>E21</f>
        <v>4562840.08</v>
      </c>
      <c r="F12" s="61">
        <f>F18</f>
        <v>89675.32</v>
      </c>
      <c r="G12" s="62" t="s">
        <v>10</v>
      </c>
      <c r="H12" s="61">
        <v>0</v>
      </c>
      <c r="I12" s="61"/>
    </row>
    <row r="13" spans="1:9" ht="14.25" customHeight="1">
      <c r="A13" s="63" t="s">
        <v>213</v>
      </c>
      <c r="B13" s="23"/>
      <c r="C13" s="23"/>
      <c r="D13" s="61">
        <f>E13+F13+G13+H13</f>
        <v>0</v>
      </c>
      <c r="E13" s="61"/>
      <c r="F13" s="61"/>
      <c r="G13" s="61"/>
      <c r="H13" s="61"/>
      <c r="I13" s="61"/>
    </row>
    <row r="14" spans="1:9" ht="14.4">
      <c r="A14" s="63" t="s">
        <v>214</v>
      </c>
      <c r="B14" s="23"/>
      <c r="C14" s="23"/>
      <c r="D14" s="61">
        <f aca="true" t="shared" si="0" ref="D14:D15">E14+F14+G14+H14</f>
        <v>0</v>
      </c>
      <c r="E14" s="61"/>
      <c r="F14" s="61"/>
      <c r="G14" s="61"/>
      <c r="H14" s="61"/>
      <c r="I14" s="61"/>
    </row>
    <row r="15" spans="1:9" ht="16.5" customHeight="1">
      <c r="A15" s="63" t="s">
        <v>215</v>
      </c>
      <c r="B15" s="23"/>
      <c r="C15" s="23"/>
      <c r="D15" s="61">
        <f t="shared" si="0"/>
        <v>0</v>
      </c>
      <c r="E15" s="61"/>
      <c r="F15" s="61"/>
      <c r="G15" s="61"/>
      <c r="H15" s="61"/>
      <c r="I15" s="61"/>
    </row>
    <row r="16" spans="1:9" ht="45.75" customHeight="1">
      <c r="A16" s="2" t="s">
        <v>12</v>
      </c>
      <c r="B16" s="23">
        <v>130</v>
      </c>
      <c r="C16" s="23"/>
      <c r="D16" s="61"/>
      <c r="E16" s="62" t="s">
        <v>10</v>
      </c>
      <c r="F16" s="62" t="s">
        <v>10</v>
      </c>
      <c r="G16" s="62" t="s">
        <v>10</v>
      </c>
      <c r="H16" s="62">
        <v>35000</v>
      </c>
      <c r="I16" s="62" t="s">
        <v>10</v>
      </c>
    </row>
    <row r="17" spans="1:9" ht="73.5" customHeight="1">
      <c r="A17" s="2" t="s">
        <v>13</v>
      </c>
      <c r="B17" s="23">
        <v>140</v>
      </c>
      <c r="C17" s="23"/>
      <c r="D17" s="61"/>
      <c r="E17" s="62" t="s">
        <v>10</v>
      </c>
      <c r="F17" s="62" t="s">
        <v>10</v>
      </c>
      <c r="G17" s="62" t="s">
        <v>10</v>
      </c>
      <c r="H17" s="62"/>
      <c r="I17" s="62" t="s">
        <v>10</v>
      </c>
    </row>
    <row r="18" spans="1:10" ht="30" customHeight="1">
      <c r="A18" s="2" t="s">
        <v>14</v>
      </c>
      <c r="B18" s="23">
        <v>150</v>
      </c>
      <c r="C18" s="23"/>
      <c r="D18" s="61">
        <f>F18+G18</f>
        <v>89675.32</v>
      </c>
      <c r="E18" s="62" t="s">
        <v>10</v>
      </c>
      <c r="F18" s="62">
        <f>F21</f>
        <v>89675.32</v>
      </c>
      <c r="G18" s="62"/>
      <c r="H18" s="62" t="s">
        <v>10</v>
      </c>
      <c r="I18" s="62" t="s">
        <v>10</v>
      </c>
      <c r="J18">
        <v>340</v>
      </c>
    </row>
    <row r="19" spans="1:9" ht="24" customHeight="1">
      <c r="A19" s="1" t="s">
        <v>15</v>
      </c>
      <c r="B19" s="23">
        <v>160</v>
      </c>
      <c r="C19" s="23"/>
      <c r="D19" s="61"/>
      <c r="E19" s="62" t="s">
        <v>10</v>
      </c>
      <c r="F19" s="62" t="s">
        <v>10</v>
      </c>
      <c r="G19" s="62" t="s">
        <v>10</v>
      </c>
      <c r="H19" s="62"/>
      <c r="I19" s="62"/>
    </row>
    <row r="20" spans="1:9" ht="14.4">
      <c r="A20" s="2" t="s">
        <v>16</v>
      </c>
      <c r="B20" s="23">
        <v>180</v>
      </c>
      <c r="C20" s="23" t="s">
        <v>10</v>
      </c>
      <c r="D20" s="61"/>
      <c r="E20" s="62" t="s">
        <v>10</v>
      </c>
      <c r="F20" s="62" t="s">
        <v>10</v>
      </c>
      <c r="G20" s="62" t="s">
        <v>10</v>
      </c>
      <c r="H20" s="62"/>
      <c r="I20" s="62" t="s">
        <v>10</v>
      </c>
    </row>
    <row r="21" spans="1:9" ht="30" customHeight="1">
      <c r="A21" s="64" t="s">
        <v>17</v>
      </c>
      <c r="B21" s="59">
        <v>200</v>
      </c>
      <c r="C21" s="59" t="s">
        <v>10</v>
      </c>
      <c r="D21" s="60">
        <f>E21+F21+G21+H21</f>
        <v>4687515.4</v>
      </c>
      <c r="E21" s="60">
        <f>E22+E27+E31+E36+E37+E40</f>
        <v>4562840.08</v>
      </c>
      <c r="F21" s="60">
        <f aca="true" t="shared" si="1" ref="F21:I21">F22+F27+F31+F36+F37+F40</f>
        <v>89675.32</v>
      </c>
      <c r="G21" s="60">
        <f t="shared" si="1"/>
        <v>0</v>
      </c>
      <c r="H21" s="60">
        <f t="shared" si="1"/>
        <v>35000</v>
      </c>
      <c r="I21" s="60">
        <f t="shared" si="1"/>
        <v>0</v>
      </c>
    </row>
    <row r="22" spans="1:9" ht="39" customHeight="1">
      <c r="A22" s="2" t="s">
        <v>216</v>
      </c>
      <c r="B22" s="109">
        <v>210</v>
      </c>
      <c r="C22" s="23"/>
      <c r="D22" s="65">
        <f>E22+F22+G22+H22</f>
        <v>4366278</v>
      </c>
      <c r="E22" s="65">
        <f>SUM(E23:E26)</f>
        <v>4366278</v>
      </c>
      <c r="F22" s="65">
        <f aca="true" t="shared" si="2" ref="F22:I22">SUM(F23:F26)</f>
        <v>0</v>
      </c>
      <c r="G22" s="65">
        <f t="shared" si="2"/>
        <v>0</v>
      </c>
      <c r="H22" s="65">
        <f t="shared" si="2"/>
        <v>0</v>
      </c>
      <c r="I22" s="65">
        <f t="shared" si="2"/>
        <v>0</v>
      </c>
    </row>
    <row r="23" spans="1:9" ht="18.75" customHeight="1">
      <c r="A23" s="2" t="s">
        <v>217</v>
      </c>
      <c r="B23" s="110"/>
      <c r="C23" s="23"/>
      <c r="D23" s="65">
        <f aca="true" t="shared" si="3" ref="D23:D63">E23+F23+G23+H23</f>
        <v>0</v>
      </c>
      <c r="E23" s="61"/>
      <c r="F23" s="61"/>
      <c r="G23" s="61"/>
      <c r="H23" s="61"/>
      <c r="I23" s="61"/>
    </row>
    <row r="24" spans="1:10" ht="14.4">
      <c r="A24" s="2" t="s">
        <v>218</v>
      </c>
      <c r="B24" s="110"/>
      <c r="C24" s="23">
        <v>111</v>
      </c>
      <c r="D24" s="65">
        <f t="shared" si="3"/>
        <v>3352500</v>
      </c>
      <c r="E24" s="61">
        <v>3352500</v>
      </c>
      <c r="F24" s="61"/>
      <c r="G24" s="61"/>
      <c r="H24" s="61"/>
      <c r="I24" s="61"/>
      <c r="J24">
        <v>211</v>
      </c>
    </row>
    <row r="25" spans="1:10" ht="39" customHeight="1">
      <c r="A25" s="2" t="s">
        <v>219</v>
      </c>
      <c r="B25" s="110"/>
      <c r="C25" s="23">
        <v>119</v>
      </c>
      <c r="D25" s="65">
        <f t="shared" si="3"/>
        <v>1012500</v>
      </c>
      <c r="E25" s="61">
        <v>1012500</v>
      </c>
      <c r="F25" s="61"/>
      <c r="G25" s="61"/>
      <c r="H25" s="61"/>
      <c r="I25" s="61"/>
      <c r="J25">
        <v>213</v>
      </c>
    </row>
    <row r="26" spans="1:9" ht="48" customHeight="1">
      <c r="A26" s="2" t="s">
        <v>220</v>
      </c>
      <c r="B26" s="111"/>
      <c r="C26" s="23">
        <v>112</v>
      </c>
      <c r="D26" s="65">
        <f t="shared" si="3"/>
        <v>1278</v>
      </c>
      <c r="E26" s="61">
        <v>1278</v>
      </c>
      <c r="F26" s="61"/>
      <c r="G26" s="61"/>
      <c r="H26" s="61"/>
      <c r="I26" s="61"/>
    </row>
    <row r="27" spans="1:9" ht="42" customHeight="1">
      <c r="A27" s="2" t="s">
        <v>18</v>
      </c>
      <c r="B27" s="109">
        <v>220</v>
      </c>
      <c r="C27" s="23">
        <v>300</v>
      </c>
      <c r="D27" s="65">
        <f t="shared" si="3"/>
        <v>0</v>
      </c>
      <c r="E27" s="65">
        <f>SUM(E29:E30)</f>
        <v>0</v>
      </c>
      <c r="F27" s="65">
        <f aca="true" t="shared" si="4" ref="F27:I27">SUM(F29:F30)</f>
        <v>0</v>
      </c>
      <c r="G27" s="65">
        <f t="shared" si="4"/>
        <v>0</v>
      </c>
      <c r="H27" s="65">
        <f t="shared" si="4"/>
        <v>0</v>
      </c>
      <c r="I27" s="65">
        <f t="shared" si="4"/>
        <v>0</v>
      </c>
    </row>
    <row r="28" spans="1:9" ht="23.25" customHeight="1">
      <c r="A28" s="1" t="s">
        <v>19</v>
      </c>
      <c r="B28" s="110"/>
      <c r="C28" s="23"/>
      <c r="D28" s="65">
        <f t="shared" si="3"/>
        <v>0</v>
      </c>
      <c r="E28" s="61"/>
      <c r="F28" s="61"/>
      <c r="G28" s="61"/>
      <c r="H28" s="61"/>
      <c r="I28" s="61"/>
    </row>
    <row r="29" spans="1:9" ht="2.4" customHeight="1">
      <c r="A29" s="1" t="s">
        <v>221</v>
      </c>
      <c r="B29" s="110"/>
      <c r="C29" s="23">
        <v>321</v>
      </c>
      <c r="D29" s="65">
        <f t="shared" si="3"/>
        <v>0</v>
      </c>
      <c r="E29" s="61"/>
      <c r="F29" s="61"/>
      <c r="G29" s="61"/>
      <c r="H29" s="61"/>
      <c r="I29" s="61"/>
    </row>
    <row r="30" spans="1:9" ht="14.4" hidden="1">
      <c r="A30" s="1"/>
      <c r="B30" s="111"/>
      <c r="C30" s="23">
        <v>360</v>
      </c>
      <c r="D30" s="65">
        <f t="shared" si="3"/>
        <v>0</v>
      </c>
      <c r="E30" s="61"/>
      <c r="F30" s="61"/>
      <c r="G30" s="61"/>
      <c r="H30" s="61"/>
      <c r="I30" s="61"/>
    </row>
    <row r="31" spans="1:9" ht="46.5" customHeight="1">
      <c r="A31" s="2" t="s">
        <v>20</v>
      </c>
      <c r="B31" s="109">
        <v>230</v>
      </c>
      <c r="C31" s="23">
        <v>850</v>
      </c>
      <c r="D31" s="65">
        <f t="shared" si="3"/>
        <v>188062.08</v>
      </c>
      <c r="E31" s="65">
        <f>SUM(E33:E35)</f>
        <v>188062.08</v>
      </c>
      <c r="F31" s="65">
        <f aca="true" t="shared" si="5" ref="F31:I31">SUM(F33:F35)</f>
        <v>0</v>
      </c>
      <c r="G31" s="65">
        <f t="shared" si="5"/>
        <v>0</v>
      </c>
      <c r="H31" s="65">
        <f t="shared" si="5"/>
        <v>0</v>
      </c>
      <c r="I31" s="65">
        <f t="shared" si="5"/>
        <v>0</v>
      </c>
    </row>
    <row r="32" spans="1:9" ht="21" customHeight="1">
      <c r="A32" s="1" t="s">
        <v>19</v>
      </c>
      <c r="B32" s="110"/>
      <c r="C32" s="23"/>
      <c r="D32" s="65">
        <f t="shared" si="3"/>
        <v>0</v>
      </c>
      <c r="E32" s="61"/>
      <c r="F32" s="61"/>
      <c r="G32" s="61"/>
      <c r="H32" s="61"/>
      <c r="I32" s="61"/>
    </row>
    <row r="33" spans="1:10" ht="47.25" customHeight="1">
      <c r="A33" s="2" t="s">
        <v>222</v>
      </c>
      <c r="B33" s="110"/>
      <c r="C33" s="23">
        <v>851</v>
      </c>
      <c r="D33" s="65">
        <f t="shared" si="3"/>
        <v>188062.08</v>
      </c>
      <c r="E33" s="65">
        <v>188062.08</v>
      </c>
      <c r="F33" s="65"/>
      <c r="G33" s="65"/>
      <c r="H33" s="65"/>
      <c r="I33" s="65"/>
      <c r="J33">
        <v>290</v>
      </c>
    </row>
    <row r="34" spans="1:9" ht="14.4">
      <c r="A34" s="2" t="s">
        <v>223</v>
      </c>
      <c r="B34" s="110"/>
      <c r="C34" s="23">
        <v>852</v>
      </c>
      <c r="D34" s="65">
        <f t="shared" si="3"/>
        <v>0</v>
      </c>
      <c r="E34" s="61"/>
      <c r="F34" s="61"/>
      <c r="G34" s="61"/>
      <c r="H34" s="61"/>
      <c r="I34" s="61"/>
    </row>
    <row r="35" spans="1:9" ht="32.25" customHeight="1">
      <c r="A35" s="2" t="s">
        <v>224</v>
      </c>
      <c r="B35" s="111"/>
      <c r="C35" s="23">
        <v>853</v>
      </c>
      <c r="D35" s="65">
        <f t="shared" si="3"/>
        <v>0</v>
      </c>
      <c r="E35" s="61"/>
      <c r="F35" s="61"/>
      <c r="G35" s="61"/>
      <c r="H35" s="61"/>
      <c r="I35" s="61"/>
    </row>
    <row r="36" spans="1:9" ht="28.8">
      <c r="A36" s="2" t="s">
        <v>21</v>
      </c>
      <c r="B36" s="23">
        <v>240</v>
      </c>
      <c r="C36" s="23">
        <v>853</v>
      </c>
      <c r="D36" s="65">
        <f t="shared" si="3"/>
        <v>0</v>
      </c>
      <c r="E36" s="65"/>
      <c r="F36" s="65"/>
      <c r="G36" s="65"/>
      <c r="H36" s="65"/>
      <c r="I36" s="65"/>
    </row>
    <row r="37" spans="1:9" ht="54.75" customHeight="1">
      <c r="A37" s="2" t="s">
        <v>225</v>
      </c>
      <c r="B37" s="109">
        <v>250</v>
      </c>
      <c r="C37" s="23"/>
      <c r="D37" s="65">
        <f t="shared" si="3"/>
        <v>0</v>
      </c>
      <c r="E37" s="65"/>
      <c r="F37" s="65"/>
      <c r="G37" s="65"/>
      <c r="H37" s="65"/>
      <c r="I37" s="65"/>
    </row>
    <row r="38" spans="1:9" ht="28.5" customHeight="1">
      <c r="A38" s="1" t="s">
        <v>19</v>
      </c>
      <c r="B38" s="110"/>
      <c r="C38" s="23"/>
      <c r="D38" s="65">
        <f t="shared" si="3"/>
        <v>0</v>
      </c>
      <c r="E38" s="61"/>
      <c r="F38" s="61"/>
      <c r="G38" s="61"/>
      <c r="H38" s="61"/>
      <c r="I38" s="61"/>
    </row>
    <row r="39" spans="1:9" ht="19.95" customHeight="1">
      <c r="A39" s="1"/>
      <c r="B39" s="111"/>
      <c r="C39" s="23"/>
      <c r="D39" s="65">
        <f t="shared" si="3"/>
        <v>0</v>
      </c>
      <c r="E39" s="61"/>
      <c r="F39" s="61"/>
      <c r="G39" s="61"/>
      <c r="H39" s="61"/>
      <c r="I39" s="61"/>
    </row>
    <row r="40" spans="1:9" ht="34.5" customHeight="1">
      <c r="A40" s="2" t="s">
        <v>22</v>
      </c>
      <c r="B40" s="109">
        <v>260</v>
      </c>
      <c r="C40" s="23">
        <v>240</v>
      </c>
      <c r="D40" s="65">
        <f t="shared" si="3"/>
        <v>133175.32</v>
      </c>
      <c r="E40" s="65">
        <f>SUM(E42:E53)</f>
        <v>8500</v>
      </c>
      <c r="F40" s="65">
        <f aca="true" t="shared" si="6" ref="F40:I40">SUM(F42:F53)</f>
        <v>89675.32</v>
      </c>
      <c r="G40" s="65">
        <f t="shared" si="6"/>
        <v>0</v>
      </c>
      <c r="H40" s="65">
        <f t="shared" si="6"/>
        <v>35000</v>
      </c>
      <c r="I40" s="65">
        <f t="shared" si="6"/>
        <v>0</v>
      </c>
    </row>
    <row r="41" spans="1:9" ht="21.75" customHeight="1">
      <c r="A41" s="1" t="s">
        <v>19</v>
      </c>
      <c r="B41" s="110"/>
      <c r="C41" s="23"/>
      <c r="D41" s="65">
        <f t="shared" si="3"/>
        <v>0</v>
      </c>
      <c r="E41" s="61"/>
      <c r="F41" s="61"/>
      <c r="G41" s="61"/>
      <c r="H41" s="61"/>
      <c r="I41" s="61"/>
    </row>
    <row r="42" spans="1:9" ht="30.75" customHeight="1">
      <c r="A42" s="2" t="s">
        <v>226</v>
      </c>
      <c r="B42" s="110"/>
      <c r="C42" s="23">
        <v>241</v>
      </c>
      <c r="D42" s="65">
        <f t="shared" si="3"/>
        <v>0</v>
      </c>
      <c r="E42" s="61"/>
      <c r="F42" s="61"/>
      <c r="G42" s="61"/>
      <c r="H42" s="61"/>
      <c r="I42" s="61"/>
    </row>
    <row r="43" spans="1:9" ht="19.5" customHeight="1">
      <c r="A43" s="2" t="s">
        <v>343</v>
      </c>
      <c r="B43" s="110"/>
      <c r="C43" s="23">
        <v>244</v>
      </c>
      <c r="D43" s="65">
        <f t="shared" si="3"/>
        <v>8500</v>
      </c>
      <c r="E43" s="61">
        <v>8500</v>
      </c>
      <c r="F43" s="61"/>
      <c r="G43" s="61"/>
      <c r="H43" s="61"/>
      <c r="I43" s="61"/>
    </row>
    <row r="44" spans="1:10" ht="24" customHeight="1">
      <c r="A44" s="2" t="s">
        <v>227</v>
      </c>
      <c r="B44" s="110"/>
      <c r="C44" s="23">
        <v>244</v>
      </c>
      <c r="D44" s="65">
        <f t="shared" si="3"/>
        <v>0</v>
      </c>
      <c r="E44" s="61"/>
      <c r="F44" s="61"/>
      <c r="G44" s="61"/>
      <c r="H44" s="61"/>
      <c r="I44" s="61"/>
      <c r="J44">
        <v>221</v>
      </c>
    </row>
    <row r="45" spans="1:10" ht="14.4">
      <c r="A45" s="2" t="s">
        <v>228</v>
      </c>
      <c r="B45" s="110"/>
      <c r="C45" s="23">
        <v>244</v>
      </c>
      <c r="D45" s="65">
        <f t="shared" si="3"/>
        <v>0</v>
      </c>
      <c r="E45" s="61"/>
      <c r="F45" s="61"/>
      <c r="G45" s="61"/>
      <c r="H45" s="61"/>
      <c r="I45" s="61"/>
      <c r="J45">
        <v>223</v>
      </c>
    </row>
    <row r="46" spans="1:9" ht="14.4">
      <c r="A46" s="2" t="s">
        <v>229</v>
      </c>
      <c r="B46" s="110"/>
      <c r="C46" s="23">
        <v>244</v>
      </c>
      <c r="D46" s="65">
        <f t="shared" si="3"/>
        <v>0</v>
      </c>
      <c r="E46" s="61"/>
      <c r="F46" s="61"/>
      <c r="G46" s="61"/>
      <c r="H46" s="61"/>
      <c r="I46" s="61"/>
    </row>
    <row r="47" spans="1:9" ht="28.8">
      <c r="A47" s="2" t="s">
        <v>230</v>
      </c>
      <c r="B47" s="110"/>
      <c r="C47" s="23">
        <v>244</v>
      </c>
      <c r="D47" s="65">
        <f t="shared" si="3"/>
        <v>0</v>
      </c>
      <c r="E47" s="61"/>
      <c r="F47" s="61"/>
      <c r="G47" s="61"/>
      <c r="H47" s="61"/>
      <c r="I47" s="61"/>
    </row>
    <row r="48" spans="1:10" ht="28.8">
      <c r="A48" s="2" t="s">
        <v>231</v>
      </c>
      <c r="B48" s="110"/>
      <c r="C48" s="23">
        <v>244</v>
      </c>
      <c r="D48" s="65">
        <f t="shared" si="3"/>
        <v>0</v>
      </c>
      <c r="E48" s="61"/>
      <c r="F48" s="61"/>
      <c r="G48" s="61"/>
      <c r="H48" s="61"/>
      <c r="I48" s="61"/>
      <c r="J48">
        <v>225</v>
      </c>
    </row>
    <row r="49" spans="1:10" ht="14.4">
      <c r="A49" s="1" t="s">
        <v>232</v>
      </c>
      <c r="B49" s="110"/>
      <c r="C49" s="23">
        <v>244</v>
      </c>
      <c r="D49" s="65">
        <f t="shared" si="3"/>
        <v>2575.32</v>
      </c>
      <c r="E49" s="61"/>
      <c r="F49" s="61">
        <v>2575.32</v>
      </c>
      <c r="G49" s="61"/>
      <c r="H49" s="61"/>
      <c r="I49" s="61"/>
      <c r="J49">
        <v>226</v>
      </c>
    </row>
    <row r="50" spans="1:9" ht="25.5" customHeight="1">
      <c r="A50" s="1" t="s">
        <v>233</v>
      </c>
      <c r="B50" s="110"/>
      <c r="C50" s="23">
        <v>244</v>
      </c>
      <c r="D50" s="65">
        <f t="shared" si="3"/>
        <v>0</v>
      </c>
      <c r="E50" s="65"/>
      <c r="F50" s="65"/>
      <c r="G50" s="65"/>
      <c r="H50" s="65"/>
      <c r="I50" s="65"/>
    </row>
    <row r="51" spans="1:11" ht="29.25" customHeight="1">
      <c r="A51" s="2" t="s">
        <v>234</v>
      </c>
      <c r="B51" s="110"/>
      <c r="C51" s="23">
        <v>244</v>
      </c>
      <c r="D51" s="65">
        <f t="shared" si="3"/>
        <v>0</v>
      </c>
      <c r="E51" s="65"/>
      <c r="F51" s="65">
        <v>0</v>
      </c>
      <c r="G51" s="65">
        <v>0</v>
      </c>
      <c r="H51" s="65">
        <v>0</v>
      </c>
      <c r="I51" s="65">
        <v>0</v>
      </c>
      <c r="J51" s="66">
        <v>310</v>
      </c>
      <c r="K51" s="5"/>
    </row>
    <row r="52" spans="1:9" ht="33" customHeight="1">
      <c r="A52" s="2" t="s">
        <v>235</v>
      </c>
      <c r="B52" s="110"/>
      <c r="C52" s="23">
        <v>244</v>
      </c>
      <c r="D52" s="65">
        <f t="shared" si="3"/>
        <v>0</v>
      </c>
      <c r="E52" s="61"/>
      <c r="F52" s="61">
        <v>0</v>
      </c>
      <c r="G52" s="61">
        <v>0</v>
      </c>
      <c r="H52" s="61">
        <v>0</v>
      </c>
      <c r="I52" s="61">
        <v>0</v>
      </c>
    </row>
    <row r="53" spans="1:10" ht="27.75" customHeight="1">
      <c r="A53" s="2" t="s">
        <v>236</v>
      </c>
      <c r="B53" s="111"/>
      <c r="C53" s="23">
        <v>244</v>
      </c>
      <c r="D53" s="65">
        <f t="shared" si="3"/>
        <v>122100</v>
      </c>
      <c r="E53" s="65"/>
      <c r="F53" s="65">
        <v>87100</v>
      </c>
      <c r="G53" s="65"/>
      <c r="H53" s="65">
        <v>35000</v>
      </c>
      <c r="I53" s="65"/>
      <c r="J53">
        <v>340</v>
      </c>
    </row>
    <row r="54" spans="1:9" ht="29.25" customHeight="1">
      <c r="A54" s="2" t="s">
        <v>237</v>
      </c>
      <c r="B54" s="23"/>
      <c r="C54" s="23" t="s">
        <v>10</v>
      </c>
      <c r="D54" s="65">
        <f t="shared" si="3"/>
        <v>0</v>
      </c>
      <c r="E54" s="61"/>
      <c r="F54" s="61"/>
      <c r="G54" s="61"/>
      <c r="H54" s="61"/>
      <c r="I54" s="61"/>
    </row>
    <row r="55" spans="1:9" ht="25.5" customHeight="1">
      <c r="A55" s="1" t="s">
        <v>23</v>
      </c>
      <c r="B55" s="23"/>
      <c r="C55" s="23"/>
      <c r="D55" s="65">
        <f t="shared" si="3"/>
        <v>0</v>
      </c>
      <c r="E55" s="61"/>
      <c r="F55" s="61"/>
      <c r="G55" s="61"/>
      <c r="H55" s="61"/>
      <c r="I55" s="61"/>
    </row>
    <row r="56" spans="1:9" ht="25.5" customHeight="1">
      <c r="A56" s="2" t="s">
        <v>24</v>
      </c>
      <c r="B56" s="23">
        <v>310</v>
      </c>
      <c r="C56" s="23"/>
      <c r="D56" s="65">
        <f t="shared" si="3"/>
        <v>0</v>
      </c>
      <c r="E56" s="61"/>
      <c r="F56" s="61"/>
      <c r="G56" s="61"/>
      <c r="H56" s="61"/>
      <c r="I56" s="61"/>
    </row>
    <row r="57" spans="1:9" ht="25.5" customHeight="1">
      <c r="A57" s="1" t="s">
        <v>25</v>
      </c>
      <c r="B57" s="23">
        <v>320</v>
      </c>
      <c r="C57" s="23"/>
      <c r="D57" s="65">
        <f t="shared" si="3"/>
        <v>0</v>
      </c>
      <c r="E57" s="61"/>
      <c r="F57" s="61"/>
      <c r="G57" s="61"/>
      <c r="H57" s="61"/>
      <c r="I57" s="61"/>
    </row>
    <row r="58" spans="1:9" ht="30.75" customHeight="1">
      <c r="A58" s="2" t="s">
        <v>26</v>
      </c>
      <c r="B58" s="23">
        <v>400</v>
      </c>
      <c r="C58" s="23"/>
      <c r="D58" s="65">
        <f t="shared" si="3"/>
        <v>0</v>
      </c>
      <c r="E58" s="61"/>
      <c r="F58" s="61"/>
      <c r="G58" s="61"/>
      <c r="H58" s="61"/>
      <c r="I58" s="61"/>
    </row>
    <row r="59" spans="1:9" ht="25.5" customHeight="1">
      <c r="A59" s="1" t="s">
        <v>19</v>
      </c>
      <c r="B59" s="23"/>
      <c r="C59" s="23"/>
      <c r="D59" s="65">
        <f t="shared" si="3"/>
        <v>0</v>
      </c>
      <c r="E59" s="61"/>
      <c r="F59" s="61"/>
      <c r="G59" s="61"/>
      <c r="H59" s="61"/>
      <c r="I59" s="61"/>
    </row>
    <row r="60" spans="1:9" ht="20.25" customHeight="1">
      <c r="A60" s="2" t="s">
        <v>238</v>
      </c>
      <c r="B60" s="23">
        <v>410</v>
      </c>
      <c r="C60" s="23"/>
      <c r="D60" s="65">
        <f t="shared" si="3"/>
        <v>0</v>
      </c>
      <c r="E60" s="61"/>
      <c r="F60" s="61"/>
      <c r="G60" s="61"/>
      <c r="H60" s="61"/>
      <c r="I60" s="61"/>
    </row>
    <row r="61" spans="1:9" ht="25.5" customHeight="1">
      <c r="A61" s="1" t="s">
        <v>27</v>
      </c>
      <c r="B61" s="23">
        <v>420</v>
      </c>
      <c r="C61" s="23"/>
      <c r="D61" s="65">
        <f t="shared" si="3"/>
        <v>0</v>
      </c>
      <c r="E61" s="61"/>
      <c r="F61" s="61"/>
      <c r="G61" s="61"/>
      <c r="H61" s="61"/>
      <c r="I61" s="61"/>
    </row>
    <row r="62" spans="1:9" ht="25.5" customHeight="1">
      <c r="A62" s="1" t="s">
        <v>28</v>
      </c>
      <c r="B62" s="23">
        <v>500</v>
      </c>
      <c r="C62" s="23" t="s">
        <v>10</v>
      </c>
      <c r="D62" s="65">
        <f t="shared" si="3"/>
        <v>0</v>
      </c>
      <c r="E62" s="61"/>
      <c r="F62" s="61"/>
      <c r="G62" s="61"/>
      <c r="H62" s="61"/>
      <c r="I62" s="61"/>
    </row>
    <row r="63" spans="1:9" ht="13.2" customHeight="1">
      <c r="A63" s="1" t="s">
        <v>29</v>
      </c>
      <c r="B63" s="23">
        <v>600</v>
      </c>
      <c r="C63" s="23" t="s">
        <v>10</v>
      </c>
      <c r="D63" s="65">
        <f t="shared" si="3"/>
        <v>0</v>
      </c>
      <c r="E63" s="61"/>
      <c r="F63" s="61"/>
      <c r="G63" s="61"/>
      <c r="H63" s="61"/>
      <c r="I63" s="61"/>
    </row>
    <row r="64" spans="1:9" ht="25.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25.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4.4">
      <c r="A66" s="5"/>
      <c r="B66" s="5"/>
      <c r="C66" s="5"/>
      <c r="D66" s="5"/>
      <c r="E66" s="5"/>
      <c r="F66" s="5"/>
      <c r="G66" s="5"/>
      <c r="H66" s="5"/>
      <c r="I66" s="5"/>
    </row>
    <row r="67" spans="1:9" ht="14.4">
      <c r="A67" s="5"/>
      <c r="B67" s="5"/>
      <c r="C67" s="5"/>
      <c r="D67" s="5"/>
      <c r="E67" s="5"/>
      <c r="F67" s="5"/>
      <c r="G67" s="5"/>
      <c r="H67" s="5"/>
      <c r="I67" s="5"/>
    </row>
    <row r="68" spans="1:9" ht="14.4">
      <c r="A68" s="5"/>
      <c r="B68" s="5"/>
      <c r="C68" s="5"/>
      <c r="D68" s="5"/>
      <c r="E68" s="5"/>
      <c r="F68" s="5"/>
      <c r="G68" s="5"/>
      <c r="H68" s="5"/>
      <c r="I68" s="5"/>
    </row>
    <row r="69" spans="1:9" ht="14.4">
      <c r="A69" s="5"/>
      <c r="B69" s="5"/>
      <c r="C69" s="5"/>
      <c r="D69" s="5"/>
      <c r="E69" s="5"/>
      <c r="F69" s="5"/>
      <c r="G69" s="5"/>
      <c r="H69" s="5"/>
      <c r="I69" s="5"/>
    </row>
    <row r="70" spans="1:9" ht="14.4">
      <c r="A70" s="5"/>
      <c r="B70" s="5"/>
      <c r="C70" s="5"/>
      <c r="D70" s="5"/>
      <c r="E70" s="5"/>
      <c r="F70" s="5"/>
      <c r="G70" s="5"/>
      <c r="H70" s="5"/>
      <c r="I70" s="5"/>
    </row>
    <row r="71" spans="1:9" ht="14.4">
      <c r="A71" s="5"/>
      <c r="B71" s="5"/>
      <c r="C71" s="5"/>
      <c r="D71" s="5"/>
      <c r="E71" s="5"/>
      <c r="F71" s="5"/>
      <c r="G71" s="5"/>
      <c r="H71" s="5"/>
      <c r="I71" s="5"/>
    </row>
    <row r="72" spans="1:9" ht="14.4">
      <c r="A72" s="5"/>
      <c r="B72" s="5"/>
      <c r="C72" s="5"/>
      <c r="D72" s="5"/>
      <c r="E72" s="5"/>
      <c r="F72" s="5"/>
      <c r="G72" s="5"/>
      <c r="H72" s="5"/>
      <c r="I72" s="5"/>
    </row>
    <row r="73" spans="1:9" ht="14.4">
      <c r="A73" s="5"/>
      <c r="B73" s="5"/>
      <c r="C73" s="5"/>
      <c r="D73" s="5"/>
      <c r="E73" s="5"/>
      <c r="F73" s="5"/>
      <c r="G73" s="5"/>
      <c r="H73" s="5"/>
      <c r="I73" s="5"/>
    </row>
    <row r="74" spans="1:9" ht="14.4">
      <c r="A74" s="5"/>
      <c r="B74" s="5"/>
      <c r="C74" s="5"/>
      <c r="D74" s="5"/>
      <c r="E74" s="5"/>
      <c r="F74" s="5"/>
      <c r="G74" s="5"/>
      <c r="H74" s="5"/>
      <c r="I74" s="5"/>
    </row>
    <row r="75" spans="1:9" ht="14.4">
      <c r="A75" s="5"/>
      <c r="B75" s="5"/>
      <c r="C75" s="5"/>
      <c r="D75" s="5"/>
      <c r="E75" s="5"/>
      <c r="F75" s="5"/>
      <c r="G75" s="5"/>
      <c r="H75" s="5"/>
      <c r="I75" s="5"/>
    </row>
    <row r="76" spans="1:9" ht="14.4">
      <c r="A76" s="5"/>
      <c r="B76" s="5"/>
      <c r="C76" s="5"/>
      <c r="D76" s="5"/>
      <c r="E76" s="5"/>
      <c r="F76" s="5"/>
      <c r="G76" s="5"/>
      <c r="H76" s="5"/>
      <c r="I76" s="5"/>
    </row>
    <row r="77" spans="1:9" ht="14.4">
      <c r="A77" s="5"/>
      <c r="B77" s="5"/>
      <c r="C77" s="5"/>
      <c r="D77" s="5"/>
      <c r="E77" s="5"/>
      <c r="F77" s="5"/>
      <c r="G77" s="5"/>
      <c r="H77" s="5"/>
      <c r="I77" s="5"/>
    </row>
    <row r="78" spans="1:9" ht="14.4">
      <c r="A78" s="5"/>
      <c r="B78" s="5"/>
      <c r="C78" s="5"/>
      <c r="D78" s="5"/>
      <c r="E78" s="5"/>
      <c r="F78" s="5"/>
      <c r="G78" s="5"/>
      <c r="H78" s="5"/>
      <c r="I78" s="5"/>
    </row>
    <row r="79" spans="1:9" ht="14.4">
      <c r="A79" s="5"/>
      <c r="B79" s="5"/>
      <c r="C79" s="5"/>
      <c r="D79" s="5"/>
      <c r="E79" s="5"/>
      <c r="F79" s="5"/>
      <c r="G79" s="5"/>
      <c r="H79" s="5"/>
      <c r="I79" s="5"/>
    </row>
    <row r="80" spans="1:9" ht="14.4">
      <c r="A80" s="5"/>
      <c r="B80" s="5"/>
      <c r="C80" s="5"/>
      <c r="D80" s="5"/>
      <c r="E80" s="5"/>
      <c r="F80" s="5"/>
      <c r="G80" s="5"/>
      <c r="H80" s="5"/>
      <c r="I80" s="5"/>
    </row>
    <row r="81" spans="1:9" ht="14.4">
      <c r="A81" s="5"/>
      <c r="B81" s="5"/>
      <c r="C81" s="5"/>
      <c r="D81" s="5"/>
      <c r="E81" s="5"/>
      <c r="F81" s="5"/>
      <c r="G81" s="5"/>
      <c r="H81" s="5"/>
      <c r="I81" s="5"/>
    </row>
    <row r="82" spans="1:9" ht="14.4">
      <c r="A82" s="5"/>
      <c r="B82" s="5"/>
      <c r="C82" s="5"/>
      <c r="D82" s="5"/>
      <c r="E82" s="5"/>
      <c r="F82" s="5"/>
      <c r="G82" s="5"/>
      <c r="H82" s="5"/>
      <c r="I82" s="5"/>
    </row>
    <row r="83" spans="1:9" ht="14.4">
      <c r="A83" s="5"/>
      <c r="B83" s="5"/>
      <c r="C83" s="5"/>
      <c r="D83" s="5"/>
      <c r="E83" s="5"/>
      <c r="F83" s="5"/>
      <c r="G83" s="5"/>
      <c r="H83" s="5"/>
      <c r="I83" s="5"/>
    </row>
    <row r="84" spans="1:9" ht="14.4">
      <c r="A84" s="5"/>
      <c r="B84" s="5"/>
      <c r="C84" s="5"/>
      <c r="D84" s="5"/>
      <c r="E84" s="5"/>
      <c r="F84" s="5"/>
      <c r="G84" s="5"/>
      <c r="H84" s="5"/>
      <c r="I84" s="5"/>
    </row>
    <row r="85" spans="1:9" ht="14.4">
      <c r="A85" s="5"/>
      <c r="B85" s="5"/>
      <c r="C85" s="5"/>
      <c r="D85" s="5"/>
      <c r="E85" s="5"/>
      <c r="F85" s="5"/>
      <c r="G85" s="5"/>
      <c r="H85" s="5"/>
      <c r="I85" s="5"/>
    </row>
    <row r="86" spans="1:9" ht="14.4">
      <c r="A86" s="5"/>
      <c r="B86" s="5"/>
      <c r="C86" s="5"/>
      <c r="D86" s="5"/>
      <c r="E86" s="5"/>
      <c r="F86" s="5"/>
      <c r="G86" s="5"/>
      <c r="H86" s="5"/>
      <c r="I86" s="5"/>
    </row>
  </sheetData>
  <mergeCells count="18">
    <mergeCell ref="B37:B39"/>
    <mergeCell ref="B40:B53"/>
    <mergeCell ref="F6:F7"/>
    <mergeCell ref="G6:G7"/>
    <mergeCell ref="H6:I6"/>
    <mergeCell ref="B22:B26"/>
    <mergeCell ref="B27:B30"/>
    <mergeCell ref="B31:B35"/>
    <mergeCell ref="A1:I1"/>
    <mergeCell ref="A2:I2"/>
    <mergeCell ref="A3:I3"/>
    <mergeCell ref="A4:A7"/>
    <mergeCell ref="B4:B7"/>
    <mergeCell ref="C4:C7"/>
    <mergeCell ref="D4:I4"/>
    <mergeCell ref="D5:D7"/>
    <mergeCell ref="E5:I5"/>
    <mergeCell ref="E6:E7"/>
  </mergeCells>
  <printOptions/>
  <pageMargins left="0" right="0" top="0" bottom="0" header="0.31496062992125984" footer="0.31496062992125984"/>
  <pageSetup horizontalDpi="180" verticalDpi="180" orientation="landscape" paperSize="9" scale="94" r:id="rId1"/>
  <rowBreaks count="2" manualBreakCount="2">
    <brk id="20" max="16383" man="1"/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60" workbookViewId="0" topLeftCell="A4">
      <selection activeCell="E53" sqref="E44:E53"/>
    </sheetView>
  </sheetViews>
  <sheetFormatPr defaultColWidth="9.140625" defaultRowHeight="25.5" customHeight="1"/>
  <cols>
    <col min="1" max="1" width="34.8515625" style="0" customWidth="1"/>
    <col min="2" max="2" width="6.140625" style="0" customWidth="1"/>
    <col min="3" max="3" width="9.140625" style="0" customWidth="1"/>
    <col min="4" max="4" width="17.8515625" style="0" customWidth="1"/>
    <col min="5" max="5" width="17.57421875" style="0" customWidth="1"/>
    <col min="6" max="6" width="15.57421875" style="0" customWidth="1"/>
    <col min="7" max="7" width="14.00390625" style="0" customWidth="1"/>
    <col min="8" max="8" width="15.140625" style="0" customWidth="1"/>
    <col min="9" max="9" width="13.28125" style="0" customWidth="1"/>
    <col min="10" max="10" width="10.140625" style="0" bestFit="1" customWidth="1"/>
  </cols>
  <sheetData>
    <row r="1" spans="1:9" ht="20.25" customHeight="1">
      <c r="A1" s="112" t="s">
        <v>208</v>
      </c>
      <c r="B1" s="112"/>
      <c r="C1" s="112"/>
      <c r="D1" s="112"/>
      <c r="E1" s="112"/>
      <c r="F1" s="112"/>
      <c r="G1" s="112"/>
      <c r="H1" s="112"/>
      <c r="I1" s="112"/>
    </row>
    <row r="2" spans="1:9" ht="15" customHeight="1">
      <c r="A2" s="113" t="s">
        <v>347</v>
      </c>
      <c r="B2" s="113"/>
      <c r="C2" s="113"/>
      <c r="D2" s="113"/>
      <c r="E2" s="113"/>
      <c r="F2" s="113"/>
      <c r="G2" s="113"/>
      <c r="H2" s="113"/>
      <c r="I2" s="113"/>
    </row>
    <row r="3" spans="1:9" ht="14.25" customHeight="1">
      <c r="A3" s="114"/>
      <c r="B3" s="114"/>
      <c r="C3" s="114"/>
      <c r="D3" s="114"/>
      <c r="E3" s="114"/>
      <c r="F3" s="114"/>
      <c r="G3" s="114"/>
      <c r="H3" s="114"/>
      <c r="I3" s="114"/>
    </row>
    <row r="4" spans="1:9" ht="18" customHeight="1">
      <c r="A4" s="118" t="s">
        <v>0</v>
      </c>
      <c r="B4" s="118" t="s">
        <v>1</v>
      </c>
      <c r="C4" s="118" t="s">
        <v>2</v>
      </c>
      <c r="D4" s="121" t="s">
        <v>209</v>
      </c>
      <c r="E4" s="122"/>
      <c r="F4" s="122"/>
      <c r="G4" s="122"/>
      <c r="H4" s="122"/>
      <c r="I4" s="123"/>
    </row>
    <row r="5" spans="1:9" ht="24.75" customHeight="1">
      <c r="A5" s="119"/>
      <c r="B5" s="119"/>
      <c r="C5" s="119"/>
      <c r="D5" s="118" t="s">
        <v>3</v>
      </c>
      <c r="E5" s="115" t="s">
        <v>4</v>
      </c>
      <c r="F5" s="116"/>
      <c r="G5" s="116"/>
      <c r="H5" s="116"/>
      <c r="I5" s="117"/>
    </row>
    <row r="6" spans="1:9" ht="15" customHeight="1">
      <c r="A6" s="119"/>
      <c r="B6" s="119"/>
      <c r="C6" s="119"/>
      <c r="D6" s="119"/>
      <c r="E6" s="118" t="s">
        <v>210</v>
      </c>
      <c r="F6" s="118" t="s">
        <v>5</v>
      </c>
      <c r="G6" s="118" t="s">
        <v>6</v>
      </c>
      <c r="H6" s="124" t="s">
        <v>7</v>
      </c>
      <c r="I6" s="125"/>
    </row>
    <row r="7" spans="1:9" ht="158.25" customHeight="1">
      <c r="A7" s="120"/>
      <c r="B7" s="111"/>
      <c r="C7" s="111"/>
      <c r="D7" s="111"/>
      <c r="E7" s="111"/>
      <c r="F7" s="111"/>
      <c r="G7" s="111"/>
      <c r="H7" s="23" t="s">
        <v>3</v>
      </c>
      <c r="I7" s="24" t="s">
        <v>8</v>
      </c>
    </row>
    <row r="8" spans="1:9" ht="25.9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15.6">
      <c r="A9" s="58" t="s">
        <v>9</v>
      </c>
      <c r="B9" s="59">
        <v>100</v>
      </c>
      <c r="C9" s="59" t="s">
        <v>10</v>
      </c>
      <c r="D9" s="60">
        <f>E9+F9+G9+H9</f>
        <v>4687515.4</v>
      </c>
      <c r="E9" s="60">
        <f>E12</f>
        <v>4562840.08</v>
      </c>
      <c r="F9" s="60">
        <f>F18</f>
        <v>89675.32</v>
      </c>
      <c r="G9" s="60">
        <v>0</v>
      </c>
      <c r="H9" s="60">
        <f>H16</f>
        <v>35000</v>
      </c>
      <c r="I9" s="60"/>
    </row>
    <row r="10" spans="1:9" ht="21.75" customHeight="1">
      <c r="A10" s="2" t="s">
        <v>211</v>
      </c>
      <c r="B10" s="23"/>
      <c r="C10" s="23"/>
      <c r="D10" s="61"/>
      <c r="E10" s="62"/>
      <c r="F10" s="62"/>
      <c r="G10" s="62"/>
      <c r="H10" s="62"/>
      <c r="I10" s="62"/>
    </row>
    <row r="11" spans="1:9" ht="17.25" customHeight="1">
      <c r="A11" s="1" t="s">
        <v>212</v>
      </c>
      <c r="B11" s="23">
        <v>110</v>
      </c>
      <c r="C11" s="23"/>
      <c r="D11" s="61"/>
      <c r="E11" s="62" t="s">
        <v>10</v>
      </c>
      <c r="F11" s="62" t="s">
        <v>10</v>
      </c>
      <c r="G11" s="62" t="s">
        <v>10</v>
      </c>
      <c r="H11" s="62"/>
      <c r="I11" s="62" t="s">
        <v>10</v>
      </c>
    </row>
    <row r="12" spans="1:9" ht="14.4">
      <c r="A12" s="2" t="s">
        <v>11</v>
      </c>
      <c r="B12" s="23">
        <v>120</v>
      </c>
      <c r="C12" s="23"/>
      <c r="D12" s="61">
        <f>E12+F12+H12</f>
        <v>4652515.4</v>
      </c>
      <c r="E12" s="61">
        <f>E21</f>
        <v>4562840.08</v>
      </c>
      <c r="F12" s="61">
        <f>F18</f>
        <v>89675.32</v>
      </c>
      <c r="G12" s="62" t="s">
        <v>10</v>
      </c>
      <c r="H12" s="61">
        <v>0</v>
      </c>
      <c r="I12" s="61"/>
    </row>
    <row r="13" spans="1:9" ht="14.25" customHeight="1">
      <c r="A13" s="63" t="s">
        <v>213</v>
      </c>
      <c r="B13" s="23"/>
      <c r="C13" s="23"/>
      <c r="D13" s="61">
        <f>E13+F13+G13+H13</f>
        <v>0</v>
      </c>
      <c r="E13" s="61"/>
      <c r="F13" s="61"/>
      <c r="G13" s="61"/>
      <c r="H13" s="61"/>
      <c r="I13" s="61"/>
    </row>
    <row r="14" spans="1:9" ht="14.4">
      <c r="A14" s="63" t="s">
        <v>214</v>
      </c>
      <c r="B14" s="23"/>
      <c r="C14" s="23"/>
      <c r="D14" s="61">
        <f aca="true" t="shared" si="0" ref="D14:D15">E14+F14+G14+H14</f>
        <v>0</v>
      </c>
      <c r="E14" s="61"/>
      <c r="F14" s="61"/>
      <c r="G14" s="61"/>
      <c r="H14" s="61"/>
      <c r="I14" s="61"/>
    </row>
    <row r="15" spans="1:9" ht="16.5" customHeight="1">
      <c r="A15" s="63" t="s">
        <v>215</v>
      </c>
      <c r="B15" s="23"/>
      <c r="C15" s="23"/>
      <c r="D15" s="61">
        <f t="shared" si="0"/>
        <v>0</v>
      </c>
      <c r="E15" s="61"/>
      <c r="F15" s="61"/>
      <c r="G15" s="61"/>
      <c r="H15" s="61"/>
      <c r="I15" s="61"/>
    </row>
    <row r="16" spans="1:9" ht="45.75" customHeight="1">
      <c r="A16" s="2" t="s">
        <v>12</v>
      </c>
      <c r="B16" s="23">
        <v>130</v>
      </c>
      <c r="C16" s="23"/>
      <c r="D16" s="61"/>
      <c r="E16" s="62" t="s">
        <v>10</v>
      </c>
      <c r="F16" s="62" t="s">
        <v>10</v>
      </c>
      <c r="G16" s="62" t="s">
        <v>10</v>
      </c>
      <c r="H16" s="62">
        <v>35000</v>
      </c>
      <c r="I16" s="62" t="s">
        <v>10</v>
      </c>
    </row>
    <row r="17" spans="1:9" ht="73.5" customHeight="1">
      <c r="A17" s="2" t="s">
        <v>13</v>
      </c>
      <c r="B17" s="23">
        <v>140</v>
      </c>
      <c r="C17" s="23"/>
      <c r="D17" s="61"/>
      <c r="E17" s="62" t="s">
        <v>10</v>
      </c>
      <c r="F17" s="62" t="s">
        <v>10</v>
      </c>
      <c r="G17" s="62" t="s">
        <v>10</v>
      </c>
      <c r="H17" s="62"/>
      <c r="I17" s="62" t="s">
        <v>10</v>
      </c>
    </row>
    <row r="18" spans="1:10" ht="30" customHeight="1">
      <c r="A18" s="2" t="s">
        <v>14</v>
      </c>
      <c r="B18" s="23">
        <v>150</v>
      </c>
      <c r="C18" s="23"/>
      <c r="D18" s="61">
        <f>F18+G18</f>
        <v>89675.32</v>
      </c>
      <c r="E18" s="62" t="s">
        <v>10</v>
      </c>
      <c r="F18" s="62">
        <f>F21</f>
        <v>89675.32</v>
      </c>
      <c r="G18" s="62"/>
      <c r="H18" s="62" t="s">
        <v>10</v>
      </c>
      <c r="I18" s="62" t="s">
        <v>10</v>
      </c>
      <c r="J18">
        <v>340</v>
      </c>
    </row>
    <row r="19" spans="1:9" ht="24" customHeight="1">
      <c r="A19" s="1" t="s">
        <v>15</v>
      </c>
      <c r="B19" s="23">
        <v>160</v>
      </c>
      <c r="C19" s="23"/>
      <c r="D19" s="61"/>
      <c r="E19" s="62" t="s">
        <v>10</v>
      </c>
      <c r="F19" s="62" t="s">
        <v>10</v>
      </c>
      <c r="G19" s="62" t="s">
        <v>10</v>
      </c>
      <c r="H19" s="62"/>
      <c r="I19" s="62"/>
    </row>
    <row r="20" spans="1:9" ht="14.4">
      <c r="A20" s="2" t="s">
        <v>16</v>
      </c>
      <c r="B20" s="23">
        <v>180</v>
      </c>
      <c r="C20" s="23" t="s">
        <v>10</v>
      </c>
      <c r="D20" s="61"/>
      <c r="E20" s="62" t="s">
        <v>10</v>
      </c>
      <c r="F20" s="62" t="s">
        <v>10</v>
      </c>
      <c r="G20" s="62" t="s">
        <v>10</v>
      </c>
      <c r="H20" s="62"/>
      <c r="I20" s="62" t="s">
        <v>10</v>
      </c>
    </row>
    <row r="21" spans="1:9" ht="30" customHeight="1">
      <c r="A21" s="64" t="s">
        <v>17</v>
      </c>
      <c r="B21" s="59">
        <v>200</v>
      </c>
      <c r="C21" s="59" t="s">
        <v>10</v>
      </c>
      <c r="D21" s="60">
        <f>E21+F21+G21+H21</f>
        <v>4687515.4</v>
      </c>
      <c r="E21" s="60">
        <f>E22+E27+E31+E36+E37+E40</f>
        <v>4562840.08</v>
      </c>
      <c r="F21" s="60">
        <f aca="true" t="shared" si="1" ref="F21:I21">F22+F27+F31+F36+F37+F40</f>
        <v>89675.32</v>
      </c>
      <c r="G21" s="60">
        <f t="shared" si="1"/>
        <v>0</v>
      </c>
      <c r="H21" s="60">
        <f t="shared" si="1"/>
        <v>35000</v>
      </c>
      <c r="I21" s="60">
        <f t="shared" si="1"/>
        <v>0</v>
      </c>
    </row>
    <row r="22" spans="1:9" ht="39" customHeight="1">
      <c r="A22" s="2" t="s">
        <v>216</v>
      </c>
      <c r="B22" s="109">
        <v>210</v>
      </c>
      <c r="C22" s="23"/>
      <c r="D22" s="65">
        <f>E22+F22+G22+H22</f>
        <v>4366278</v>
      </c>
      <c r="E22" s="65">
        <f>SUM(E23:E26)</f>
        <v>4366278</v>
      </c>
      <c r="F22" s="65">
        <f aca="true" t="shared" si="2" ref="F22:I22">SUM(F23:F26)</f>
        <v>0</v>
      </c>
      <c r="G22" s="65">
        <f t="shared" si="2"/>
        <v>0</v>
      </c>
      <c r="H22" s="65">
        <f t="shared" si="2"/>
        <v>0</v>
      </c>
      <c r="I22" s="65">
        <f t="shared" si="2"/>
        <v>0</v>
      </c>
    </row>
    <row r="23" spans="1:9" ht="18.75" customHeight="1">
      <c r="A23" s="2" t="s">
        <v>217</v>
      </c>
      <c r="B23" s="110"/>
      <c r="C23" s="23"/>
      <c r="D23" s="65">
        <f aca="true" t="shared" si="3" ref="D23:D63">E23+F23+G23+H23</f>
        <v>0</v>
      </c>
      <c r="E23" s="61"/>
      <c r="F23" s="61"/>
      <c r="G23" s="61"/>
      <c r="H23" s="61"/>
      <c r="I23" s="61"/>
    </row>
    <row r="24" spans="1:10" ht="14.4">
      <c r="A24" s="2" t="s">
        <v>218</v>
      </c>
      <c r="B24" s="110"/>
      <c r="C24" s="23">
        <v>111</v>
      </c>
      <c r="D24" s="65">
        <f t="shared" si="3"/>
        <v>3352500</v>
      </c>
      <c r="E24" s="61">
        <v>3352500</v>
      </c>
      <c r="F24" s="61"/>
      <c r="G24" s="61"/>
      <c r="H24" s="61"/>
      <c r="I24" s="61"/>
      <c r="J24">
        <v>211</v>
      </c>
    </row>
    <row r="25" spans="1:10" ht="39" customHeight="1">
      <c r="A25" s="2" t="s">
        <v>219</v>
      </c>
      <c r="B25" s="110"/>
      <c r="C25" s="23">
        <v>119</v>
      </c>
      <c r="D25" s="65">
        <f t="shared" si="3"/>
        <v>1012500</v>
      </c>
      <c r="E25" s="61">
        <v>1012500</v>
      </c>
      <c r="F25" s="61"/>
      <c r="G25" s="61"/>
      <c r="H25" s="61"/>
      <c r="I25" s="61"/>
      <c r="J25">
        <v>213</v>
      </c>
    </row>
    <row r="26" spans="1:9" ht="48" customHeight="1">
      <c r="A26" s="2" t="s">
        <v>220</v>
      </c>
      <c r="B26" s="111"/>
      <c r="C26" s="23">
        <v>112</v>
      </c>
      <c r="D26" s="65">
        <f t="shared" si="3"/>
        <v>1278</v>
      </c>
      <c r="E26" s="61">
        <v>1278</v>
      </c>
      <c r="F26" s="61"/>
      <c r="G26" s="61"/>
      <c r="H26" s="61"/>
      <c r="I26" s="61"/>
    </row>
    <row r="27" spans="1:9" ht="42" customHeight="1">
      <c r="A27" s="2" t="s">
        <v>18</v>
      </c>
      <c r="B27" s="109">
        <v>220</v>
      </c>
      <c r="C27" s="23">
        <v>300</v>
      </c>
      <c r="D27" s="65">
        <f t="shared" si="3"/>
        <v>0</v>
      </c>
      <c r="E27" s="65">
        <f>SUM(E29:E30)</f>
        <v>0</v>
      </c>
      <c r="F27" s="65">
        <f aca="true" t="shared" si="4" ref="F27:I27">SUM(F29:F30)</f>
        <v>0</v>
      </c>
      <c r="G27" s="65">
        <f t="shared" si="4"/>
        <v>0</v>
      </c>
      <c r="H27" s="65">
        <f t="shared" si="4"/>
        <v>0</v>
      </c>
      <c r="I27" s="65">
        <f t="shared" si="4"/>
        <v>0</v>
      </c>
    </row>
    <row r="28" spans="1:9" ht="23.25" customHeight="1">
      <c r="A28" s="1" t="s">
        <v>19</v>
      </c>
      <c r="B28" s="110"/>
      <c r="C28" s="23"/>
      <c r="D28" s="65">
        <f t="shared" si="3"/>
        <v>0</v>
      </c>
      <c r="E28" s="61"/>
      <c r="F28" s="61"/>
      <c r="G28" s="61"/>
      <c r="H28" s="61"/>
      <c r="I28" s="61"/>
    </row>
    <row r="29" spans="1:9" ht="2.4" customHeight="1">
      <c r="A29" s="1" t="s">
        <v>221</v>
      </c>
      <c r="B29" s="110"/>
      <c r="C29" s="23">
        <v>321</v>
      </c>
      <c r="D29" s="65">
        <f t="shared" si="3"/>
        <v>0</v>
      </c>
      <c r="E29" s="61"/>
      <c r="F29" s="61"/>
      <c r="G29" s="61"/>
      <c r="H29" s="61"/>
      <c r="I29" s="61"/>
    </row>
    <row r="30" spans="1:9" ht="14.4" hidden="1">
      <c r="A30" s="1"/>
      <c r="B30" s="111"/>
      <c r="C30" s="23">
        <v>360</v>
      </c>
      <c r="D30" s="65">
        <f t="shared" si="3"/>
        <v>0</v>
      </c>
      <c r="E30" s="61"/>
      <c r="F30" s="61"/>
      <c r="G30" s="61"/>
      <c r="H30" s="61"/>
      <c r="I30" s="61"/>
    </row>
    <row r="31" spans="1:9" ht="46.5" customHeight="1">
      <c r="A31" s="2" t="s">
        <v>20</v>
      </c>
      <c r="B31" s="109">
        <v>230</v>
      </c>
      <c r="C31" s="23">
        <v>850</v>
      </c>
      <c r="D31" s="65">
        <f t="shared" si="3"/>
        <v>188062.08</v>
      </c>
      <c r="E31" s="65">
        <f>SUM(E33:E35)</f>
        <v>188062.08</v>
      </c>
      <c r="F31" s="65">
        <f aca="true" t="shared" si="5" ref="F31:I31">SUM(F33:F35)</f>
        <v>0</v>
      </c>
      <c r="G31" s="65">
        <f t="shared" si="5"/>
        <v>0</v>
      </c>
      <c r="H31" s="65">
        <f t="shared" si="5"/>
        <v>0</v>
      </c>
      <c r="I31" s="65">
        <f t="shared" si="5"/>
        <v>0</v>
      </c>
    </row>
    <row r="32" spans="1:9" ht="27" customHeight="1">
      <c r="A32" s="1" t="s">
        <v>19</v>
      </c>
      <c r="B32" s="110"/>
      <c r="C32" s="23"/>
      <c r="D32" s="65">
        <f t="shared" si="3"/>
        <v>0</v>
      </c>
      <c r="E32" s="61"/>
      <c r="F32" s="61"/>
      <c r="G32" s="61"/>
      <c r="H32" s="61"/>
      <c r="I32" s="61"/>
    </row>
    <row r="33" spans="1:10" ht="47.25" customHeight="1">
      <c r="A33" s="2" t="s">
        <v>222</v>
      </c>
      <c r="B33" s="110"/>
      <c r="C33" s="23">
        <v>851</v>
      </c>
      <c r="D33" s="65">
        <f t="shared" si="3"/>
        <v>188062.08</v>
      </c>
      <c r="E33" s="65">
        <v>188062.08</v>
      </c>
      <c r="F33" s="65"/>
      <c r="G33" s="65"/>
      <c r="H33" s="65"/>
      <c r="I33" s="65"/>
      <c r="J33">
        <v>290</v>
      </c>
    </row>
    <row r="34" spans="1:9" ht="14.4">
      <c r="A34" s="2" t="s">
        <v>223</v>
      </c>
      <c r="B34" s="110"/>
      <c r="C34" s="23">
        <v>852</v>
      </c>
      <c r="D34" s="65">
        <f t="shared" si="3"/>
        <v>0</v>
      </c>
      <c r="E34" s="61"/>
      <c r="F34" s="61"/>
      <c r="G34" s="61"/>
      <c r="H34" s="61"/>
      <c r="I34" s="61"/>
    </row>
    <row r="35" spans="1:9" ht="32.25" customHeight="1">
      <c r="A35" s="2" t="s">
        <v>224</v>
      </c>
      <c r="B35" s="111"/>
      <c r="C35" s="23">
        <v>853</v>
      </c>
      <c r="D35" s="65">
        <f t="shared" si="3"/>
        <v>0</v>
      </c>
      <c r="E35" s="61"/>
      <c r="F35" s="61"/>
      <c r="G35" s="61"/>
      <c r="H35" s="61"/>
      <c r="I35" s="61"/>
    </row>
    <row r="36" spans="1:9" ht="28.8">
      <c r="A36" s="2" t="s">
        <v>21</v>
      </c>
      <c r="B36" s="23">
        <v>240</v>
      </c>
      <c r="C36" s="23">
        <v>853</v>
      </c>
      <c r="D36" s="65">
        <f t="shared" si="3"/>
        <v>0</v>
      </c>
      <c r="E36" s="65"/>
      <c r="F36" s="65"/>
      <c r="G36" s="65"/>
      <c r="H36" s="65"/>
      <c r="I36" s="65"/>
    </row>
    <row r="37" spans="1:9" ht="38.4" customHeight="1">
      <c r="A37" s="2" t="s">
        <v>225</v>
      </c>
      <c r="B37" s="109">
        <v>250</v>
      </c>
      <c r="C37" s="23"/>
      <c r="D37" s="65">
        <f t="shared" si="3"/>
        <v>0</v>
      </c>
      <c r="E37" s="65"/>
      <c r="F37" s="65"/>
      <c r="G37" s="65"/>
      <c r="H37" s="65"/>
      <c r="I37" s="65"/>
    </row>
    <row r="38" spans="1:9" ht="28.5" customHeight="1">
      <c r="A38" s="1" t="s">
        <v>19</v>
      </c>
      <c r="B38" s="110"/>
      <c r="C38" s="23"/>
      <c r="D38" s="65">
        <f t="shared" si="3"/>
        <v>0</v>
      </c>
      <c r="E38" s="61"/>
      <c r="F38" s="61"/>
      <c r="G38" s="61"/>
      <c r="H38" s="61"/>
      <c r="I38" s="61"/>
    </row>
    <row r="39" spans="1:9" ht="35.25" customHeight="1">
      <c r="A39" s="1"/>
      <c r="B39" s="111"/>
      <c r="C39" s="23"/>
      <c r="D39" s="65">
        <f t="shared" si="3"/>
        <v>0</v>
      </c>
      <c r="E39" s="61"/>
      <c r="F39" s="61"/>
      <c r="G39" s="61"/>
      <c r="H39" s="61"/>
      <c r="I39" s="61"/>
    </row>
    <row r="40" spans="1:9" ht="34.5" customHeight="1">
      <c r="A40" s="2" t="s">
        <v>22</v>
      </c>
      <c r="B40" s="109">
        <v>260</v>
      </c>
      <c r="C40" s="23">
        <v>240</v>
      </c>
      <c r="D40" s="65">
        <f t="shared" si="3"/>
        <v>133175.32</v>
      </c>
      <c r="E40" s="65">
        <f>SUM(E42:E53)</f>
        <v>8500</v>
      </c>
      <c r="F40" s="65">
        <f aca="true" t="shared" si="6" ref="F40:I40">SUM(F42:F53)</f>
        <v>89675.32</v>
      </c>
      <c r="G40" s="65">
        <f t="shared" si="6"/>
        <v>0</v>
      </c>
      <c r="H40" s="65">
        <f t="shared" si="6"/>
        <v>35000</v>
      </c>
      <c r="I40" s="65">
        <f t="shared" si="6"/>
        <v>0</v>
      </c>
    </row>
    <row r="41" spans="1:9" ht="21.75" customHeight="1">
      <c r="A41" s="1" t="s">
        <v>19</v>
      </c>
      <c r="B41" s="110"/>
      <c r="C41" s="23"/>
      <c r="D41" s="65">
        <f t="shared" si="3"/>
        <v>0</v>
      </c>
      <c r="E41" s="61"/>
      <c r="F41" s="61"/>
      <c r="G41" s="61"/>
      <c r="H41" s="61"/>
      <c r="I41" s="61"/>
    </row>
    <row r="42" spans="1:9" ht="30.75" customHeight="1">
      <c r="A42" s="2" t="s">
        <v>226</v>
      </c>
      <c r="B42" s="110"/>
      <c r="C42" s="23">
        <v>241</v>
      </c>
      <c r="D42" s="65">
        <f t="shared" si="3"/>
        <v>0</v>
      </c>
      <c r="E42" s="61"/>
      <c r="F42" s="61"/>
      <c r="G42" s="61"/>
      <c r="H42" s="61"/>
      <c r="I42" s="61"/>
    </row>
    <row r="43" spans="1:9" ht="19.5" customHeight="1">
      <c r="A43" s="2" t="s">
        <v>343</v>
      </c>
      <c r="B43" s="110"/>
      <c r="C43" s="23">
        <v>244</v>
      </c>
      <c r="D43" s="65">
        <f t="shared" si="3"/>
        <v>8500</v>
      </c>
      <c r="E43" s="61">
        <v>8500</v>
      </c>
      <c r="F43" s="61"/>
      <c r="G43" s="61"/>
      <c r="H43" s="61"/>
      <c r="I43" s="61"/>
    </row>
    <row r="44" spans="1:10" ht="24" customHeight="1">
      <c r="A44" s="2" t="s">
        <v>227</v>
      </c>
      <c r="B44" s="110"/>
      <c r="C44" s="23">
        <v>244</v>
      </c>
      <c r="D44" s="65">
        <f t="shared" si="3"/>
        <v>0</v>
      </c>
      <c r="E44" s="61"/>
      <c r="F44" s="61"/>
      <c r="G44" s="61"/>
      <c r="H44" s="61"/>
      <c r="I44" s="61"/>
      <c r="J44">
        <v>221</v>
      </c>
    </row>
    <row r="45" spans="1:10" ht="14.4">
      <c r="A45" s="2" t="s">
        <v>228</v>
      </c>
      <c r="B45" s="110"/>
      <c r="C45" s="23">
        <v>244</v>
      </c>
      <c r="D45" s="65">
        <f t="shared" si="3"/>
        <v>0</v>
      </c>
      <c r="E45" s="61"/>
      <c r="F45" s="61"/>
      <c r="G45" s="61"/>
      <c r="H45" s="61"/>
      <c r="I45" s="61"/>
      <c r="J45">
        <v>223</v>
      </c>
    </row>
    <row r="46" spans="1:9" ht="14.4">
      <c r="A46" s="2" t="s">
        <v>229</v>
      </c>
      <c r="B46" s="110"/>
      <c r="C46" s="23">
        <v>244</v>
      </c>
      <c r="D46" s="65">
        <f t="shared" si="3"/>
        <v>0</v>
      </c>
      <c r="E46" s="61"/>
      <c r="F46" s="61"/>
      <c r="G46" s="61"/>
      <c r="H46" s="61"/>
      <c r="I46" s="61"/>
    </row>
    <row r="47" spans="1:9" ht="28.8">
      <c r="A47" s="2" t="s">
        <v>230</v>
      </c>
      <c r="B47" s="110"/>
      <c r="C47" s="23">
        <v>244</v>
      </c>
      <c r="D47" s="65">
        <f t="shared" si="3"/>
        <v>0</v>
      </c>
      <c r="E47" s="61"/>
      <c r="F47" s="61"/>
      <c r="G47" s="61"/>
      <c r="H47" s="61"/>
      <c r="I47" s="61"/>
    </row>
    <row r="48" spans="1:10" ht="28.8">
      <c r="A48" s="2" t="s">
        <v>231</v>
      </c>
      <c r="B48" s="110"/>
      <c r="C48" s="23">
        <v>244</v>
      </c>
      <c r="D48" s="65">
        <f t="shared" si="3"/>
        <v>0</v>
      </c>
      <c r="E48" s="61"/>
      <c r="F48" s="61"/>
      <c r="G48" s="61"/>
      <c r="H48" s="61"/>
      <c r="I48" s="61"/>
      <c r="J48">
        <v>225</v>
      </c>
    </row>
    <row r="49" spans="1:10" ht="14.4">
      <c r="A49" s="1" t="s">
        <v>232</v>
      </c>
      <c r="B49" s="110"/>
      <c r="C49" s="23">
        <v>244</v>
      </c>
      <c r="D49" s="65">
        <f t="shared" si="3"/>
        <v>2575.32</v>
      </c>
      <c r="E49" s="61"/>
      <c r="F49" s="61">
        <v>2575.32</v>
      </c>
      <c r="G49" s="61"/>
      <c r="H49" s="61"/>
      <c r="I49" s="61"/>
      <c r="J49">
        <v>226</v>
      </c>
    </row>
    <row r="50" spans="1:9" ht="25.5" customHeight="1">
      <c r="A50" s="1" t="s">
        <v>233</v>
      </c>
      <c r="B50" s="110"/>
      <c r="C50" s="23">
        <v>244</v>
      </c>
      <c r="D50" s="65">
        <f t="shared" si="3"/>
        <v>0</v>
      </c>
      <c r="E50" s="65"/>
      <c r="F50" s="61"/>
      <c r="G50" s="61"/>
      <c r="H50" s="61"/>
      <c r="I50" s="65"/>
    </row>
    <row r="51" spans="1:11" ht="29.25" customHeight="1">
      <c r="A51" s="2" t="s">
        <v>234</v>
      </c>
      <c r="B51" s="110"/>
      <c r="C51" s="23">
        <v>244</v>
      </c>
      <c r="D51" s="65">
        <f t="shared" si="3"/>
        <v>0</v>
      </c>
      <c r="E51" s="65"/>
      <c r="F51" s="65"/>
      <c r="G51" s="65"/>
      <c r="H51" s="65"/>
      <c r="I51" s="65">
        <v>0</v>
      </c>
      <c r="J51" s="66">
        <v>310</v>
      </c>
      <c r="K51" s="5"/>
    </row>
    <row r="52" spans="1:9" ht="33" customHeight="1">
      <c r="A52" s="2" t="s">
        <v>235</v>
      </c>
      <c r="B52" s="110"/>
      <c r="C52" s="23">
        <v>244</v>
      </c>
      <c r="D52" s="65">
        <f t="shared" si="3"/>
        <v>0</v>
      </c>
      <c r="E52" s="61"/>
      <c r="F52" s="65">
        <v>0</v>
      </c>
      <c r="G52" s="65">
        <v>0</v>
      </c>
      <c r="H52" s="65">
        <v>0</v>
      </c>
      <c r="I52" s="61">
        <v>0</v>
      </c>
    </row>
    <row r="53" spans="1:10" ht="27.75" customHeight="1">
      <c r="A53" s="2" t="s">
        <v>236</v>
      </c>
      <c r="B53" s="111"/>
      <c r="C53" s="23">
        <v>244</v>
      </c>
      <c r="D53" s="65">
        <f t="shared" si="3"/>
        <v>122100</v>
      </c>
      <c r="E53" s="65"/>
      <c r="F53" s="61">
        <v>87100</v>
      </c>
      <c r="G53" s="61">
        <v>0</v>
      </c>
      <c r="H53" s="61">
        <v>35000</v>
      </c>
      <c r="I53" s="65"/>
      <c r="J53">
        <v>340</v>
      </c>
    </row>
    <row r="54" spans="1:9" ht="29.25" customHeight="1">
      <c r="A54" s="2" t="s">
        <v>237</v>
      </c>
      <c r="B54" s="23"/>
      <c r="C54" s="23" t="s">
        <v>10</v>
      </c>
      <c r="D54" s="65">
        <f t="shared" si="3"/>
        <v>0</v>
      </c>
      <c r="E54" s="61"/>
      <c r="F54" s="65"/>
      <c r="G54" s="65"/>
      <c r="H54" s="65"/>
      <c r="I54" s="61"/>
    </row>
    <row r="55" spans="1:9" ht="25.5" customHeight="1">
      <c r="A55" s="1" t="s">
        <v>23</v>
      </c>
      <c r="B55" s="23"/>
      <c r="C55" s="23"/>
      <c r="D55" s="65">
        <f t="shared" si="3"/>
        <v>0</v>
      </c>
      <c r="E55" s="61"/>
      <c r="F55" s="65"/>
      <c r="G55" s="65"/>
      <c r="H55" s="65"/>
      <c r="I55" s="61"/>
    </row>
    <row r="56" spans="1:9" ht="25.5" customHeight="1">
      <c r="A56" s="2" t="s">
        <v>24</v>
      </c>
      <c r="B56" s="23">
        <v>310</v>
      </c>
      <c r="C56" s="23"/>
      <c r="D56" s="65">
        <f t="shared" si="3"/>
        <v>0</v>
      </c>
      <c r="E56" s="61"/>
      <c r="F56" s="61"/>
      <c r="G56" s="61"/>
      <c r="H56" s="61"/>
      <c r="I56" s="61"/>
    </row>
    <row r="57" spans="1:9" ht="25.5" customHeight="1">
      <c r="A57" s="1" t="s">
        <v>25</v>
      </c>
      <c r="B57" s="23">
        <v>320</v>
      </c>
      <c r="C57" s="23"/>
      <c r="D57" s="65">
        <f t="shared" si="3"/>
        <v>0</v>
      </c>
      <c r="E57" s="61"/>
      <c r="F57" s="61"/>
      <c r="G57" s="61"/>
      <c r="H57" s="61"/>
      <c r="I57" s="61"/>
    </row>
    <row r="58" spans="1:9" ht="30.75" customHeight="1">
      <c r="A58" s="2" t="s">
        <v>26</v>
      </c>
      <c r="B58" s="23">
        <v>400</v>
      </c>
      <c r="C58" s="23"/>
      <c r="D58" s="65">
        <f t="shared" si="3"/>
        <v>0</v>
      </c>
      <c r="E58" s="61"/>
      <c r="F58" s="61"/>
      <c r="G58" s="61"/>
      <c r="H58" s="61"/>
      <c r="I58" s="61"/>
    </row>
    <row r="59" spans="1:9" ht="25.5" customHeight="1">
      <c r="A59" s="1" t="s">
        <v>19</v>
      </c>
      <c r="B59" s="23"/>
      <c r="C59" s="23"/>
      <c r="D59" s="65">
        <f t="shared" si="3"/>
        <v>0</v>
      </c>
      <c r="E59" s="61"/>
      <c r="F59" s="61"/>
      <c r="G59" s="61"/>
      <c r="H59" s="61"/>
      <c r="I59" s="61"/>
    </row>
    <row r="60" spans="1:9" ht="20.25" customHeight="1">
      <c r="A60" s="2" t="s">
        <v>238</v>
      </c>
      <c r="B60" s="23">
        <v>410</v>
      </c>
      <c r="C60" s="23"/>
      <c r="D60" s="65">
        <f t="shared" si="3"/>
        <v>0</v>
      </c>
      <c r="E60" s="61"/>
      <c r="F60" s="61"/>
      <c r="G60" s="61"/>
      <c r="H60" s="61"/>
      <c r="I60" s="61"/>
    </row>
    <row r="61" spans="1:9" ht="25.5" customHeight="1">
      <c r="A61" s="1" t="s">
        <v>27</v>
      </c>
      <c r="B61" s="23">
        <v>420</v>
      </c>
      <c r="C61" s="23"/>
      <c r="D61" s="65">
        <f t="shared" si="3"/>
        <v>0</v>
      </c>
      <c r="E61" s="61"/>
      <c r="F61" s="61"/>
      <c r="G61" s="61"/>
      <c r="H61" s="61"/>
      <c r="I61" s="61"/>
    </row>
    <row r="62" spans="1:9" ht="25.5" customHeight="1">
      <c r="A62" s="1" t="s">
        <v>28</v>
      </c>
      <c r="B62" s="23">
        <v>500</v>
      </c>
      <c r="C62" s="23" t="s">
        <v>10</v>
      </c>
      <c r="D62" s="65">
        <f t="shared" si="3"/>
        <v>0</v>
      </c>
      <c r="E62" s="61"/>
      <c r="F62" s="61"/>
      <c r="G62" s="61"/>
      <c r="H62" s="61"/>
      <c r="I62" s="61"/>
    </row>
    <row r="63" spans="1:9" ht="13.2" customHeight="1">
      <c r="A63" s="1" t="s">
        <v>29</v>
      </c>
      <c r="B63" s="23">
        <v>600</v>
      </c>
      <c r="C63" s="23" t="s">
        <v>10</v>
      </c>
      <c r="D63" s="65">
        <f t="shared" si="3"/>
        <v>0</v>
      </c>
      <c r="E63" s="61"/>
      <c r="F63" s="61"/>
      <c r="G63" s="61"/>
      <c r="H63" s="61"/>
      <c r="I63" s="61"/>
    </row>
    <row r="64" spans="1:9" ht="25.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25.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4.4">
      <c r="A66" s="5"/>
      <c r="B66" s="5"/>
      <c r="C66" s="5"/>
      <c r="D66" s="5"/>
      <c r="E66" s="5"/>
      <c r="F66" s="5"/>
      <c r="G66" s="5"/>
      <c r="H66" s="5"/>
      <c r="I66" s="5"/>
    </row>
    <row r="67" spans="1:9" ht="14.4">
      <c r="A67" s="5"/>
      <c r="B67" s="5"/>
      <c r="C67" s="5"/>
      <c r="D67" s="5"/>
      <c r="E67" s="5"/>
      <c r="F67" s="5"/>
      <c r="G67" s="5"/>
      <c r="H67" s="5"/>
      <c r="I67" s="5"/>
    </row>
    <row r="68" spans="1:9" ht="14.4">
      <c r="A68" s="5"/>
      <c r="B68" s="5"/>
      <c r="C68" s="5"/>
      <c r="D68" s="5"/>
      <c r="E68" s="5"/>
      <c r="F68" s="5"/>
      <c r="G68" s="5"/>
      <c r="H68" s="5"/>
      <c r="I68" s="5"/>
    </row>
    <row r="69" spans="1:9" ht="14.4">
      <c r="A69" s="5"/>
      <c r="B69" s="5"/>
      <c r="C69" s="5"/>
      <c r="D69" s="5"/>
      <c r="E69" s="5"/>
      <c r="F69" s="5"/>
      <c r="G69" s="5"/>
      <c r="H69" s="5"/>
      <c r="I69" s="5"/>
    </row>
    <row r="70" spans="1:9" ht="14.4">
      <c r="A70" s="5"/>
      <c r="B70" s="5"/>
      <c r="C70" s="5"/>
      <c r="D70" s="5"/>
      <c r="E70" s="5"/>
      <c r="F70" s="5"/>
      <c r="G70" s="5"/>
      <c r="H70" s="5"/>
      <c r="I70" s="5"/>
    </row>
    <row r="71" spans="1:9" ht="14.4">
      <c r="A71" s="5"/>
      <c r="B71" s="5"/>
      <c r="C71" s="5"/>
      <c r="D71" s="5"/>
      <c r="E71" s="5"/>
      <c r="F71" s="5"/>
      <c r="G71" s="5"/>
      <c r="H71" s="5"/>
      <c r="I71" s="5"/>
    </row>
    <row r="72" spans="1:9" ht="14.4">
      <c r="A72" s="5"/>
      <c r="B72" s="5"/>
      <c r="C72" s="5"/>
      <c r="D72" s="5"/>
      <c r="E72" s="5"/>
      <c r="F72" s="5"/>
      <c r="G72" s="5"/>
      <c r="H72" s="5"/>
      <c r="I72" s="5"/>
    </row>
    <row r="73" spans="1:9" ht="14.4">
      <c r="A73" s="5"/>
      <c r="B73" s="5"/>
      <c r="C73" s="5"/>
      <c r="D73" s="5"/>
      <c r="E73" s="5"/>
      <c r="F73" s="5"/>
      <c r="G73" s="5"/>
      <c r="H73" s="5"/>
      <c r="I73" s="5"/>
    </row>
    <row r="74" spans="1:9" ht="14.4">
      <c r="A74" s="5"/>
      <c r="B74" s="5"/>
      <c r="C74" s="5"/>
      <c r="D74" s="5"/>
      <c r="E74" s="5"/>
      <c r="F74" s="5"/>
      <c r="G74" s="5"/>
      <c r="H74" s="5"/>
      <c r="I74" s="5"/>
    </row>
    <row r="75" spans="1:9" ht="14.4">
      <c r="A75" s="5"/>
      <c r="B75" s="5"/>
      <c r="C75" s="5"/>
      <c r="D75" s="5"/>
      <c r="E75" s="5"/>
      <c r="F75" s="5"/>
      <c r="G75" s="5"/>
      <c r="H75" s="5"/>
      <c r="I75" s="5"/>
    </row>
    <row r="76" spans="1:9" ht="14.4">
      <c r="A76" s="5"/>
      <c r="B76" s="5"/>
      <c r="C76" s="5"/>
      <c r="D76" s="5"/>
      <c r="E76" s="5"/>
      <c r="F76" s="5"/>
      <c r="G76" s="5"/>
      <c r="H76" s="5"/>
      <c r="I76" s="5"/>
    </row>
    <row r="77" spans="1:9" ht="14.4">
      <c r="A77" s="5"/>
      <c r="B77" s="5"/>
      <c r="C77" s="5"/>
      <c r="D77" s="5"/>
      <c r="E77" s="5"/>
      <c r="F77" s="5"/>
      <c r="G77" s="5"/>
      <c r="H77" s="5"/>
      <c r="I77" s="5"/>
    </row>
    <row r="78" spans="1:9" ht="14.4">
      <c r="A78" s="5"/>
      <c r="B78" s="5"/>
      <c r="C78" s="5"/>
      <c r="D78" s="5"/>
      <c r="E78" s="5"/>
      <c r="F78" s="5"/>
      <c r="G78" s="5"/>
      <c r="H78" s="5"/>
      <c r="I78" s="5"/>
    </row>
    <row r="79" spans="1:9" ht="14.4">
      <c r="A79" s="5"/>
      <c r="B79" s="5"/>
      <c r="C79" s="5"/>
      <c r="D79" s="5"/>
      <c r="E79" s="5"/>
      <c r="F79" s="5"/>
      <c r="G79" s="5"/>
      <c r="H79" s="5"/>
      <c r="I79" s="5"/>
    </row>
    <row r="80" spans="1:9" ht="14.4">
      <c r="A80" s="5"/>
      <c r="B80" s="5"/>
      <c r="C80" s="5"/>
      <c r="D80" s="5"/>
      <c r="E80" s="5"/>
      <c r="F80" s="5"/>
      <c r="G80" s="5"/>
      <c r="H80" s="5"/>
      <c r="I80" s="5"/>
    </row>
    <row r="81" spans="1:9" ht="14.4">
      <c r="A81" s="5"/>
      <c r="B81" s="5"/>
      <c r="C81" s="5"/>
      <c r="D81" s="5"/>
      <c r="E81" s="5"/>
      <c r="F81" s="5"/>
      <c r="G81" s="5"/>
      <c r="H81" s="5"/>
      <c r="I81" s="5"/>
    </row>
    <row r="82" spans="1:9" ht="14.4">
      <c r="A82" s="5"/>
      <c r="B82" s="5"/>
      <c r="C82" s="5"/>
      <c r="D82" s="5"/>
      <c r="E82" s="5"/>
      <c r="F82" s="5"/>
      <c r="G82" s="5"/>
      <c r="H82" s="5"/>
      <c r="I82" s="5"/>
    </row>
    <row r="83" spans="1:9" ht="14.4">
      <c r="A83" s="5"/>
      <c r="B83" s="5"/>
      <c r="C83" s="5"/>
      <c r="D83" s="5"/>
      <c r="E83" s="5"/>
      <c r="F83" s="5"/>
      <c r="G83" s="5"/>
      <c r="H83" s="5"/>
      <c r="I83" s="5"/>
    </row>
    <row r="84" spans="1:9" ht="14.4">
      <c r="A84" s="5"/>
      <c r="B84" s="5"/>
      <c r="C84" s="5"/>
      <c r="D84" s="5"/>
      <c r="E84" s="5"/>
      <c r="F84" s="5"/>
      <c r="G84" s="5"/>
      <c r="H84" s="5"/>
      <c r="I84" s="5"/>
    </row>
    <row r="85" spans="1:9" ht="14.4">
      <c r="A85" s="5"/>
      <c r="B85" s="5"/>
      <c r="C85" s="5"/>
      <c r="D85" s="5"/>
      <c r="E85" s="5"/>
      <c r="F85" s="5"/>
      <c r="G85" s="5"/>
      <c r="H85" s="5"/>
      <c r="I85" s="5"/>
    </row>
    <row r="86" spans="1:9" ht="14.4">
      <c r="A86" s="5"/>
      <c r="B86" s="5"/>
      <c r="C86" s="5"/>
      <c r="D86" s="5"/>
      <c r="E86" s="5"/>
      <c r="F86" s="5"/>
      <c r="G86" s="5"/>
      <c r="H86" s="5"/>
      <c r="I86" s="5"/>
    </row>
  </sheetData>
  <mergeCells count="18">
    <mergeCell ref="B37:B39"/>
    <mergeCell ref="B40:B53"/>
    <mergeCell ref="F6:F7"/>
    <mergeCell ref="G6:G7"/>
    <mergeCell ref="H6:I6"/>
    <mergeCell ref="B22:B26"/>
    <mergeCell ref="B27:B30"/>
    <mergeCell ref="B31:B35"/>
    <mergeCell ref="A1:I1"/>
    <mergeCell ref="A2:I2"/>
    <mergeCell ref="A3:I3"/>
    <mergeCell ref="A4:A7"/>
    <mergeCell ref="B4:B7"/>
    <mergeCell ref="C4:C7"/>
    <mergeCell ref="D4:I4"/>
    <mergeCell ref="D5:D7"/>
    <mergeCell ref="E5:I5"/>
    <mergeCell ref="E6:E7"/>
  </mergeCells>
  <printOptions/>
  <pageMargins left="0" right="0" top="0" bottom="0" header="0.31496062992125984" footer="0.31496062992125984"/>
  <pageSetup horizontalDpi="180" verticalDpi="180" orientation="landscape" paperSize="9" scale="94" r:id="rId1"/>
  <rowBreaks count="2" manualBreakCount="2">
    <brk id="20" max="16383" man="1"/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66"/>
  <sheetViews>
    <sheetView view="pageBreakPreview" zoomScaleSheetLayoutView="100" workbookViewId="0" topLeftCell="A1">
      <selection activeCell="E53" sqref="E44:E53"/>
    </sheetView>
  </sheetViews>
  <sheetFormatPr defaultColWidth="9.140625" defaultRowHeight="15"/>
  <cols>
    <col min="1" max="1" width="21.7109375" style="0" customWidth="1"/>
    <col min="2" max="2" width="6.140625" style="0" customWidth="1"/>
    <col min="3" max="3" width="7.7109375" style="0" customWidth="1"/>
    <col min="4" max="5" width="12.7109375" style="0" customWidth="1"/>
    <col min="6" max="6" width="13.7109375" style="0" customWidth="1"/>
    <col min="7" max="7" width="13.421875" style="0" customWidth="1"/>
    <col min="8" max="8" width="13.00390625" style="0" customWidth="1"/>
    <col min="9" max="9" width="13.7109375" style="0" customWidth="1"/>
    <col min="10" max="10" width="10.28125" style="0" customWidth="1"/>
    <col min="11" max="11" width="10.00390625" style="0" customWidth="1"/>
    <col min="12" max="12" width="8.28125" style="0" customWidth="1"/>
  </cols>
  <sheetData>
    <row r="1" spans="1:12" ht="15" customHeight="1">
      <c r="A1" s="126" t="s">
        <v>239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9.5" customHeight="1">
      <c r="A2" s="140" t="s">
        <v>335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39.75" customHeight="1">
      <c r="A3" s="127" t="s">
        <v>0</v>
      </c>
      <c r="B3" s="127" t="s">
        <v>1</v>
      </c>
      <c r="C3" s="127" t="s">
        <v>30</v>
      </c>
      <c r="D3" s="130" t="s">
        <v>240</v>
      </c>
      <c r="E3" s="131"/>
      <c r="F3" s="131"/>
      <c r="G3" s="131"/>
      <c r="H3" s="131"/>
      <c r="I3" s="131"/>
      <c r="J3" s="131"/>
      <c r="K3" s="131"/>
      <c r="L3" s="132"/>
    </row>
    <row r="4" spans="1:12" ht="15">
      <c r="A4" s="128"/>
      <c r="B4" s="128"/>
      <c r="C4" s="128"/>
      <c r="D4" s="133" t="s">
        <v>31</v>
      </c>
      <c r="E4" s="134"/>
      <c r="F4" s="135"/>
      <c r="G4" s="115" t="s">
        <v>4</v>
      </c>
      <c r="H4" s="116"/>
      <c r="I4" s="116"/>
      <c r="J4" s="116"/>
      <c r="K4" s="116"/>
      <c r="L4" s="117"/>
    </row>
    <row r="5" spans="1:12" ht="141.75" customHeight="1">
      <c r="A5" s="128"/>
      <c r="B5" s="128"/>
      <c r="C5" s="128"/>
      <c r="D5" s="136"/>
      <c r="E5" s="137"/>
      <c r="F5" s="138"/>
      <c r="G5" s="124" t="s">
        <v>32</v>
      </c>
      <c r="H5" s="139"/>
      <c r="I5" s="125"/>
      <c r="J5" s="124" t="s">
        <v>33</v>
      </c>
      <c r="K5" s="139"/>
      <c r="L5" s="125"/>
    </row>
    <row r="6" spans="1:12" ht="95.25" customHeight="1">
      <c r="A6" s="129"/>
      <c r="B6" s="129"/>
      <c r="C6" s="129"/>
      <c r="D6" s="2" t="s">
        <v>349</v>
      </c>
      <c r="E6" s="2" t="s">
        <v>350</v>
      </c>
      <c r="F6" s="2" t="s">
        <v>351</v>
      </c>
      <c r="G6" s="2" t="s">
        <v>349</v>
      </c>
      <c r="H6" s="2" t="s">
        <v>350</v>
      </c>
      <c r="I6" s="2" t="s">
        <v>351</v>
      </c>
      <c r="J6" s="2" t="s">
        <v>349</v>
      </c>
      <c r="K6" s="2" t="s">
        <v>350</v>
      </c>
      <c r="L6" s="2" t="s">
        <v>351</v>
      </c>
    </row>
    <row r="7" spans="1:12" ht="50.25" customHeight="1">
      <c r="A7" s="2" t="s">
        <v>34</v>
      </c>
      <c r="B7" s="63" t="s">
        <v>148</v>
      </c>
      <c r="C7" s="3" t="s">
        <v>10</v>
      </c>
      <c r="D7" s="67">
        <f>'Таблица 3'!D40</f>
        <v>2390264.44</v>
      </c>
      <c r="E7" s="67">
        <f>'Таблица 3 (2)'!D40</f>
        <v>133175.32</v>
      </c>
      <c r="F7" s="67">
        <f>'Таблица 3 (3)'!D40</f>
        <v>133175.32</v>
      </c>
      <c r="G7" s="67">
        <f>'Таблица 3'!D40</f>
        <v>2390264.44</v>
      </c>
      <c r="H7" s="67">
        <f>'Таблица 3 (2)'!D40</f>
        <v>133175.32</v>
      </c>
      <c r="I7" s="67">
        <f>'Таблица 3 (3)'!D40</f>
        <v>133175.32</v>
      </c>
      <c r="J7" s="1"/>
      <c r="K7" s="1"/>
      <c r="L7" s="1"/>
    </row>
    <row r="8" spans="1:12" ht="80.25" customHeight="1">
      <c r="A8" s="2" t="s">
        <v>35</v>
      </c>
      <c r="B8" s="1">
        <v>1001</v>
      </c>
      <c r="C8" s="3" t="s">
        <v>10</v>
      </c>
      <c r="D8" s="96">
        <v>600043.75</v>
      </c>
      <c r="E8" s="68">
        <v>0</v>
      </c>
      <c r="F8" s="68"/>
      <c r="G8" s="96">
        <f>D8</f>
        <v>600043.75</v>
      </c>
      <c r="H8" s="68">
        <f>E8</f>
        <v>0</v>
      </c>
      <c r="I8" s="68"/>
      <c r="J8" s="1"/>
      <c r="K8" s="1"/>
      <c r="L8" s="1"/>
    </row>
    <row r="9" spans="1:12" ht="15">
      <c r="A9" s="1"/>
      <c r="B9" s="1"/>
      <c r="C9" s="1"/>
      <c r="D9" s="68"/>
      <c r="E9" s="68"/>
      <c r="F9" s="68"/>
      <c r="G9" s="68"/>
      <c r="H9" s="68"/>
      <c r="I9" s="68"/>
      <c r="J9" s="1"/>
      <c r="K9" s="1"/>
      <c r="L9" s="1"/>
    </row>
    <row r="10" spans="1:12" ht="49.5" customHeight="1">
      <c r="A10" s="2" t="s">
        <v>36</v>
      </c>
      <c r="B10" s="1">
        <v>2001</v>
      </c>
      <c r="C10" s="3">
        <v>2018</v>
      </c>
      <c r="D10" s="67">
        <f>D7-D8</f>
        <v>1790220.69</v>
      </c>
      <c r="E10" s="67">
        <f aca="true" t="shared" si="0" ref="E10:F10">E7-E8</f>
        <v>133175.32</v>
      </c>
      <c r="F10" s="67">
        <f t="shared" si="0"/>
        <v>133175.32</v>
      </c>
      <c r="G10" s="67">
        <f>G7-G8</f>
        <v>1790220.69</v>
      </c>
      <c r="H10" s="67">
        <f aca="true" t="shared" si="1" ref="H10:I10">H7-H8</f>
        <v>133175.32</v>
      </c>
      <c r="I10" s="67">
        <f t="shared" si="1"/>
        <v>133175.32</v>
      </c>
      <c r="J10" s="1"/>
      <c r="K10" s="1"/>
      <c r="L10" s="1"/>
    </row>
    <row r="11" spans="1:12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.4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</sheetData>
  <mergeCells count="10">
    <mergeCell ref="A1:L1"/>
    <mergeCell ref="A3:A6"/>
    <mergeCell ref="B3:B6"/>
    <mergeCell ref="C3:C6"/>
    <mergeCell ref="D3:L3"/>
    <mergeCell ref="D4:F5"/>
    <mergeCell ref="G4:L4"/>
    <mergeCell ref="G5:I5"/>
    <mergeCell ref="J5:L5"/>
    <mergeCell ref="A2:L2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workbookViewId="0" topLeftCell="A1">
      <selection activeCell="E53" sqref="E44:E53"/>
    </sheetView>
  </sheetViews>
  <sheetFormatPr defaultColWidth="9.140625" defaultRowHeight="15"/>
  <cols>
    <col min="1" max="1" width="73.421875" style="0" customWidth="1"/>
    <col min="2" max="2" width="10.28125" style="0" customWidth="1"/>
    <col min="3" max="3" width="18.00390625" style="0" customWidth="1"/>
    <col min="4" max="5" width="16.421875" style="0" customWidth="1"/>
  </cols>
  <sheetData>
    <row r="1" spans="1:10" ht="39" customHeight="1">
      <c r="A1" s="141" t="s">
        <v>313</v>
      </c>
      <c r="B1" s="141"/>
      <c r="C1" s="141"/>
      <c r="D1" s="84"/>
      <c r="E1" s="84"/>
      <c r="F1" s="84"/>
      <c r="G1" s="84"/>
      <c r="H1" s="84"/>
      <c r="I1" s="84"/>
      <c r="J1" s="84"/>
    </row>
    <row r="2" spans="1:12" ht="21.75" customHeight="1">
      <c r="A2" s="88"/>
      <c r="B2" s="88"/>
      <c r="C2" s="88"/>
      <c r="D2" s="85" t="s">
        <v>315</v>
      </c>
      <c r="E2" s="85"/>
      <c r="F2" s="85"/>
      <c r="G2" s="85"/>
      <c r="H2" s="85"/>
      <c r="I2" s="85"/>
      <c r="J2" s="85"/>
      <c r="K2" s="69"/>
      <c r="L2" s="69"/>
    </row>
    <row r="3" spans="1:5" ht="31.5" customHeight="1">
      <c r="A3" s="24" t="s">
        <v>0</v>
      </c>
      <c r="B3" s="24" t="s">
        <v>314</v>
      </c>
      <c r="C3" s="24" t="s">
        <v>335</v>
      </c>
      <c r="D3" s="24" t="s">
        <v>344</v>
      </c>
      <c r="E3" s="24" t="s">
        <v>347</v>
      </c>
    </row>
    <row r="4" spans="1:5" ht="15">
      <c r="A4" s="24">
        <v>1</v>
      </c>
      <c r="B4" s="3">
        <v>2</v>
      </c>
      <c r="C4" s="3">
        <v>3</v>
      </c>
      <c r="D4" s="3">
        <v>4</v>
      </c>
      <c r="E4" s="3">
        <v>5</v>
      </c>
    </row>
    <row r="5" spans="1:5" ht="20.1" customHeight="1">
      <c r="A5" s="86" t="s">
        <v>316</v>
      </c>
      <c r="B5" s="23" t="s">
        <v>317</v>
      </c>
      <c r="C5" s="1">
        <v>0</v>
      </c>
      <c r="D5" s="1">
        <v>0</v>
      </c>
      <c r="E5" s="1">
        <v>0</v>
      </c>
    </row>
    <row r="6" spans="1:5" ht="20.1" customHeight="1">
      <c r="A6" s="86" t="s">
        <v>29</v>
      </c>
      <c r="B6" s="23" t="s">
        <v>318</v>
      </c>
      <c r="C6" s="1">
        <v>0</v>
      </c>
      <c r="D6" s="1">
        <v>0</v>
      </c>
      <c r="E6" s="1">
        <v>0</v>
      </c>
    </row>
    <row r="7" spans="1:5" ht="20.1" customHeight="1">
      <c r="A7" s="1" t="s">
        <v>319</v>
      </c>
      <c r="B7" s="23" t="s">
        <v>320</v>
      </c>
      <c r="C7" s="1">
        <v>0</v>
      </c>
      <c r="D7" s="1">
        <v>0</v>
      </c>
      <c r="E7" s="1">
        <v>0</v>
      </c>
    </row>
    <row r="8" spans="1:5" ht="20.1" customHeight="1">
      <c r="A8" s="1" t="s">
        <v>321</v>
      </c>
      <c r="B8" s="23" t="s">
        <v>322</v>
      </c>
      <c r="C8" s="1">
        <v>0</v>
      </c>
      <c r="D8" s="1">
        <v>0</v>
      </c>
      <c r="E8" s="1">
        <v>0</v>
      </c>
    </row>
    <row r="10" spans="1:3" ht="15.6">
      <c r="A10" s="142" t="s">
        <v>323</v>
      </c>
      <c r="B10" s="142"/>
      <c r="C10" s="142"/>
    </row>
    <row r="11" spans="1:4" ht="26.25" customHeight="1">
      <c r="A11" s="114"/>
      <c r="B11" s="114"/>
      <c r="C11" s="114"/>
      <c r="D11" s="85" t="s">
        <v>315</v>
      </c>
    </row>
    <row r="12" spans="1:5" ht="31.5" customHeight="1">
      <c r="A12" s="24" t="s">
        <v>0</v>
      </c>
      <c r="B12" s="24" t="s">
        <v>314</v>
      </c>
      <c r="C12" s="24" t="s">
        <v>335</v>
      </c>
      <c r="D12" s="24" t="s">
        <v>344</v>
      </c>
      <c r="E12" s="24" t="s">
        <v>347</v>
      </c>
    </row>
    <row r="13" spans="1:5" ht="15">
      <c r="A13" s="24">
        <v>1</v>
      </c>
      <c r="B13" s="3">
        <v>2</v>
      </c>
      <c r="C13" s="3">
        <v>3</v>
      </c>
      <c r="D13" s="3">
        <v>4</v>
      </c>
      <c r="E13" s="3">
        <v>5</v>
      </c>
    </row>
    <row r="14" spans="1:5" ht="15">
      <c r="A14" s="86" t="s">
        <v>324</v>
      </c>
      <c r="B14" s="23" t="s">
        <v>317</v>
      </c>
      <c r="C14" s="95">
        <f>'Таблица 3'!D21</f>
        <v>8633309.19</v>
      </c>
      <c r="D14" s="95">
        <f>'Таблица 3 (2)'!D21</f>
        <v>4687515.4</v>
      </c>
      <c r="E14" s="95">
        <f>'Таблица 3 (3)'!D21</f>
        <v>4687515.4</v>
      </c>
    </row>
    <row r="15" spans="1:5" ht="51.75" customHeight="1">
      <c r="A15" s="86" t="s">
        <v>325</v>
      </c>
      <c r="B15" s="23" t="s">
        <v>318</v>
      </c>
      <c r="C15" s="1">
        <v>0</v>
      </c>
      <c r="D15" s="1">
        <v>0</v>
      </c>
      <c r="E15" s="1">
        <v>0</v>
      </c>
    </row>
    <row r="16" spans="1:5" ht="20.25" customHeight="1">
      <c r="A16" s="2" t="s">
        <v>326</v>
      </c>
      <c r="B16" s="23" t="s">
        <v>320</v>
      </c>
      <c r="C16" s="1">
        <v>0</v>
      </c>
      <c r="D16" s="1">
        <v>0</v>
      </c>
      <c r="E16" s="1">
        <v>0</v>
      </c>
    </row>
    <row r="17" spans="3:5" ht="15">
      <c r="C17" s="5"/>
      <c r="D17" s="5"/>
      <c r="E17" s="5"/>
    </row>
    <row r="18" ht="15">
      <c r="A18" t="s">
        <v>327</v>
      </c>
    </row>
    <row r="19" spans="1:3" ht="15">
      <c r="A19" t="s">
        <v>328</v>
      </c>
      <c r="B19" s="46"/>
      <c r="C19" s="46" t="s">
        <v>345</v>
      </c>
    </row>
    <row r="20" spans="1:3" ht="15">
      <c r="A20" t="s">
        <v>329</v>
      </c>
      <c r="B20" t="s">
        <v>330</v>
      </c>
      <c r="C20" t="s">
        <v>331</v>
      </c>
    </row>
    <row r="22" ht="15">
      <c r="A22" t="s">
        <v>332</v>
      </c>
    </row>
    <row r="23" spans="1:3" ht="15">
      <c r="A23" t="s">
        <v>328</v>
      </c>
      <c r="B23" s="46"/>
      <c r="C23" s="46" t="s">
        <v>354</v>
      </c>
    </row>
    <row r="24" spans="2:3" ht="15">
      <c r="B24" t="s">
        <v>330</v>
      </c>
      <c r="C24" t="s">
        <v>331</v>
      </c>
    </row>
    <row r="26" ht="15">
      <c r="A26" t="s">
        <v>355</v>
      </c>
    </row>
    <row r="27" ht="15">
      <c r="A27" s="5" t="s">
        <v>333</v>
      </c>
    </row>
    <row r="29" ht="2.4" customHeight="1">
      <c r="A29" s="87"/>
    </row>
    <row r="30" ht="15" hidden="1">
      <c r="A30" t="s">
        <v>346</v>
      </c>
    </row>
  </sheetData>
  <mergeCells count="3">
    <mergeCell ref="A1:C1"/>
    <mergeCell ref="A10:C10"/>
    <mergeCell ref="A11:C11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8"/>
  <sheetViews>
    <sheetView view="pageBreakPreview" zoomScale="60" workbookViewId="0" topLeftCell="A136">
      <selection activeCell="E53" sqref="E44:E53"/>
    </sheetView>
  </sheetViews>
  <sheetFormatPr defaultColWidth="9.140625" defaultRowHeight="15"/>
  <cols>
    <col min="1" max="1" width="5.57421875" style="0" customWidth="1"/>
    <col min="2" max="2" width="50.57421875" style="0" customWidth="1"/>
    <col min="3" max="3" width="29.57421875" style="0" customWidth="1"/>
    <col min="4" max="4" width="20.7109375" style="0" customWidth="1"/>
    <col min="5" max="5" width="31.00390625" style="0" customWidth="1"/>
    <col min="6" max="6" width="17.421875" style="0" customWidth="1"/>
    <col min="7" max="7" width="15.57421875" style="0" customWidth="1"/>
    <col min="8" max="8" width="11.8515625" style="0" customWidth="1"/>
    <col min="9" max="9" width="14.140625" style="0" customWidth="1"/>
    <col min="10" max="10" width="22.00390625" style="0" customWidth="1"/>
    <col min="11" max="11" width="16.8515625" style="0" customWidth="1"/>
  </cols>
  <sheetData>
    <row r="1" spans="1:10" ht="18">
      <c r="A1" s="151" t="s">
        <v>56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8">
      <c r="A2" s="151" t="s">
        <v>57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8">
      <c r="A3" s="151" t="s">
        <v>58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8">
      <c r="A4" s="151" t="s">
        <v>59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8">
      <c r="A5" s="151" t="s">
        <v>60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8">
      <c r="A6" s="151" t="s">
        <v>61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8">
      <c r="A7" s="151" t="s">
        <v>62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8">
      <c r="A8" s="151" t="s">
        <v>63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8">
      <c r="A9" s="151" t="s">
        <v>64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8">
      <c r="A10" s="154" t="s">
        <v>53</v>
      </c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0" ht="18">
      <c r="A11" s="154" t="s">
        <v>54</v>
      </c>
      <c r="B11" s="154"/>
      <c r="C11" s="154"/>
      <c r="D11" s="154"/>
      <c r="E11" s="154"/>
      <c r="F11" s="154"/>
      <c r="G11" s="154"/>
      <c r="H11" s="154"/>
      <c r="I11" s="154"/>
      <c r="J11" s="154"/>
    </row>
    <row r="12" spans="1:10" ht="18">
      <c r="A12" s="151" t="s">
        <v>55</v>
      </c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18">
      <c r="A13" s="154" t="s">
        <v>52</v>
      </c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ht="18">
      <c r="A14" s="154" t="s">
        <v>51</v>
      </c>
      <c r="B14" s="154"/>
      <c r="C14" s="154"/>
      <c r="D14" s="154"/>
      <c r="E14" s="154"/>
      <c r="F14" s="154"/>
      <c r="G14" s="154"/>
      <c r="H14" s="154"/>
      <c r="I14" s="154"/>
      <c r="J14" s="154"/>
    </row>
    <row r="15" spans="1:10" ht="18">
      <c r="A15" s="154" t="s">
        <v>50</v>
      </c>
      <c r="B15" s="154"/>
      <c r="C15" s="154"/>
      <c r="D15" s="154"/>
      <c r="E15" s="154"/>
      <c r="F15" s="154"/>
      <c r="G15" s="154"/>
      <c r="H15" s="154"/>
      <c r="I15" s="154"/>
      <c r="J15" s="154"/>
    </row>
    <row r="16" spans="1:10" ht="18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8">
      <c r="A17" s="154" t="s">
        <v>149</v>
      </c>
      <c r="B17" s="154"/>
      <c r="C17" s="154"/>
      <c r="D17" s="154"/>
      <c r="E17" s="154"/>
      <c r="F17" s="154"/>
      <c r="G17" s="154"/>
      <c r="H17" s="154"/>
      <c r="I17" s="154"/>
      <c r="J17" s="154"/>
    </row>
    <row r="18" spans="1:10" ht="18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8.75" customHeight="1">
      <c r="A19" s="155" t="s">
        <v>340</v>
      </c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8.75" customHeight="1">
      <c r="A20" s="155" t="s">
        <v>341</v>
      </c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ht="18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8">
      <c r="A22" s="154" t="s">
        <v>49</v>
      </c>
      <c r="B22" s="154"/>
      <c r="C22" s="154"/>
      <c r="D22" s="154"/>
      <c r="E22" s="154"/>
      <c r="F22" s="154"/>
      <c r="G22" s="154"/>
      <c r="H22" s="154"/>
      <c r="I22" s="154"/>
      <c r="J22" s="154"/>
    </row>
    <row r="23" spans="1:10" ht="18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8">
      <c r="A24" s="156" t="s">
        <v>37</v>
      </c>
      <c r="B24" s="159" t="s">
        <v>38</v>
      </c>
      <c r="C24" s="159" t="s">
        <v>39</v>
      </c>
      <c r="D24" s="160" t="s">
        <v>40</v>
      </c>
      <c r="E24" s="161"/>
      <c r="F24" s="161"/>
      <c r="G24" s="162"/>
      <c r="H24" s="159" t="s">
        <v>44</v>
      </c>
      <c r="I24" s="159" t="s">
        <v>45</v>
      </c>
      <c r="J24" s="159" t="s">
        <v>46</v>
      </c>
    </row>
    <row r="25" spans="1:10" ht="18">
      <c r="A25" s="157"/>
      <c r="B25" s="157"/>
      <c r="C25" s="157"/>
      <c r="D25" s="159" t="s">
        <v>3</v>
      </c>
      <c r="E25" s="160" t="s">
        <v>4</v>
      </c>
      <c r="F25" s="161"/>
      <c r="G25" s="162"/>
      <c r="H25" s="164"/>
      <c r="I25" s="164"/>
      <c r="J25" s="164"/>
    </row>
    <row r="26" spans="1:10" ht="72">
      <c r="A26" s="158"/>
      <c r="B26" s="158"/>
      <c r="C26" s="158"/>
      <c r="D26" s="163"/>
      <c r="E26" s="15" t="s">
        <v>41</v>
      </c>
      <c r="F26" s="15" t="s">
        <v>42</v>
      </c>
      <c r="G26" s="15" t="s">
        <v>43</v>
      </c>
      <c r="H26" s="163"/>
      <c r="I26" s="163"/>
      <c r="J26" s="163"/>
    </row>
    <row r="27" spans="1:10" ht="18">
      <c r="A27" s="16">
        <v>1</v>
      </c>
      <c r="B27" s="16">
        <v>2</v>
      </c>
      <c r="C27" s="16">
        <v>3</v>
      </c>
      <c r="D27" s="16">
        <v>4</v>
      </c>
      <c r="E27" s="16">
        <v>5</v>
      </c>
      <c r="F27" s="16">
        <v>6</v>
      </c>
      <c r="G27" s="16">
        <v>7</v>
      </c>
      <c r="H27" s="16">
        <v>8</v>
      </c>
      <c r="I27" s="16">
        <v>9</v>
      </c>
      <c r="J27" s="16">
        <v>10</v>
      </c>
    </row>
    <row r="28" spans="1:10" ht="18">
      <c r="A28" s="17">
        <v>1</v>
      </c>
      <c r="B28" s="17" t="s">
        <v>336</v>
      </c>
      <c r="C28" s="17">
        <v>1</v>
      </c>
      <c r="D28" s="89">
        <f>SUM(E28:G28)</f>
        <v>7967.299999999999</v>
      </c>
      <c r="E28" s="90">
        <v>6128.69</v>
      </c>
      <c r="F28" s="17">
        <v>612.87</v>
      </c>
      <c r="G28" s="89">
        <v>1225.74</v>
      </c>
      <c r="H28" s="17">
        <v>0</v>
      </c>
      <c r="I28" s="17">
        <v>1.15</v>
      </c>
      <c r="J28" s="91">
        <f>C28*D28*(1+H28/100)*I28*12</f>
        <v>109948.73999999999</v>
      </c>
    </row>
    <row r="29" spans="1:11" ht="2.4" customHeight="1">
      <c r="A29" s="17">
        <v>2</v>
      </c>
      <c r="B29" s="17" t="s">
        <v>337</v>
      </c>
      <c r="C29" s="17">
        <v>13.28</v>
      </c>
      <c r="D29" s="92">
        <f>SUM(E29:G29)</f>
        <v>11100.4</v>
      </c>
      <c r="E29" s="92">
        <v>11100.4</v>
      </c>
      <c r="F29" s="17"/>
      <c r="G29" s="17"/>
      <c r="H29" s="17">
        <v>0</v>
      </c>
      <c r="I29" s="17">
        <v>1.15</v>
      </c>
      <c r="J29" s="91">
        <f>C29*D29*(1+H29/100)*I29*12</f>
        <v>2034303.7055999995</v>
      </c>
      <c r="K29">
        <v>2034.3</v>
      </c>
    </row>
    <row r="30" spans="1:11" ht="18" hidden="1">
      <c r="A30" s="17">
        <v>3</v>
      </c>
      <c r="B30" s="17" t="s">
        <v>338</v>
      </c>
      <c r="C30" s="17">
        <v>1</v>
      </c>
      <c r="D30" s="92">
        <f aca="true" t="shared" si="0" ref="D30:D31">SUM(E30:G30)</f>
        <v>5731.9</v>
      </c>
      <c r="E30" s="17">
        <v>5731.9</v>
      </c>
      <c r="F30" s="17"/>
      <c r="G30" s="17"/>
      <c r="H30" s="17">
        <v>0</v>
      </c>
      <c r="I30" s="17">
        <v>1.15</v>
      </c>
      <c r="J30" s="91">
        <f>C30*D30*(1+H30/100)*I30*12</f>
        <v>79100.22</v>
      </c>
      <c r="K30">
        <v>79.1</v>
      </c>
    </row>
    <row r="31" spans="1:11" ht="18">
      <c r="A31" s="17">
        <v>4</v>
      </c>
      <c r="B31" s="17" t="s">
        <v>339</v>
      </c>
      <c r="C31" s="17">
        <v>7.28</v>
      </c>
      <c r="D31" s="92">
        <f t="shared" si="0"/>
        <v>7635</v>
      </c>
      <c r="E31" s="17">
        <v>7635</v>
      </c>
      <c r="F31" s="17"/>
      <c r="G31" s="17"/>
      <c r="H31" s="17">
        <v>0</v>
      </c>
      <c r="I31" s="17">
        <v>1.15</v>
      </c>
      <c r="J31" s="91">
        <f>C31*D31*(1+H31/100)*I31*12</f>
        <v>767042.64</v>
      </c>
      <c r="K31">
        <v>812.3</v>
      </c>
    </row>
    <row r="32" spans="1:10" ht="18">
      <c r="A32" s="17"/>
      <c r="B32" s="17"/>
      <c r="C32" s="17"/>
      <c r="D32" s="17"/>
      <c r="E32" s="17"/>
      <c r="F32" s="17"/>
      <c r="G32" s="17"/>
      <c r="H32" s="17"/>
      <c r="I32" s="17"/>
      <c r="J32" s="91"/>
    </row>
    <row r="33" spans="1:11" ht="18">
      <c r="A33" s="152" t="s">
        <v>48</v>
      </c>
      <c r="B33" s="153"/>
      <c r="C33" s="17">
        <f>SUM(C28:C31)</f>
        <v>22.56</v>
      </c>
      <c r="D33" s="17" t="s">
        <v>47</v>
      </c>
      <c r="E33" s="17" t="s">
        <v>47</v>
      </c>
      <c r="F33" s="17" t="s">
        <v>47</v>
      </c>
      <c r="G33" s="17" t="s">
        <v>47</v>
      </c>
      <c r="H33" s="17" t="s">
        <v>47</v>
      </c>
      <c r="I33" s="17" t="s">
        <v>47</v>
      </c>
      <c r="J33" s="91">
        <f>SUM(J28:J31)</f>
        <v>2990395.3055999996</v>
      </c>
      <c r="K33" s="61">
        <v>2990300</v>
      </c>
    </row>
    <row r="34" spans="1:10" ht="18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25.5" customHeight="1">
      <c r="A35" s="150" t="s">
        <v>65</v>
      </c>
      <c r="B35" s="150"/>
      <c r="C35" s="150"/>
      <c r="D35" s="150"/>
      <c r="E35" s="150"/>
      <c r="F35" s="150"/>
      <c r="G35" s="22"/>
      <c r="H35" s="22"/>
      <c r="I35" s="22"/>
      <c r="J35" s="22"/>
    </row>
    <row r="36" spans="1:10" ht="18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75" customHeight="1">
      <c r="A37" s="16" t="s">
        <v>37</v>
      </c>
      <c r="B37" s="15" t="s">
        <v>66</v>
      </c>
      <c r="C37" s="15" t="s">
        <v>67</v>
      </c>
      <c r="D37" s="15" t="s">
        <v>68</v>
      </c>
      <c r="E37" s="16" t="s">
        <v>69</v>
      </c>
      <c r="F37" s="15" t="s">
        <v>70</v>
      </c>
      <c r="G37" s="20"/>
      <c r="H37" s="20"/>
      <c r="I37" s="20"/>
      <c r="J37" s="20"/>
    </row>
    <row r="38" spans="1:10" ht="18">
      <c r="A38" s="16">
        <v>1</v>
      </c>
      <c r="B38" s="16">
        <v>2</v>
      </c>
      <c r="C38" s="16">
        <v>3</v>
      </c>
      <c r="D38" s="16">
        <v>4</v>
      </c>
      <c r="E38" s="16">
        <v>5</v>
      </c>
      <c r="F38" s="16">
        <v>6</v>
      </c>
      <c r="G38" s="20"/>
      <c r="H38" s="20"/>
      <c r="I38" s="20"/>
      <c r="J38" s="20"/>
    </row>
    <row r="39" spans="1:10" ht="18">
      <c r="A39" s="17"/>
      <c r="B39" s="17"/>
      <c r="C39" s="17"/>
      <c r="D39" s="17"/>
      <c r="E39" s="17"/>
      <c r="F39" s="17"/>
      <c r="G39" s="20"/>
      <c r="H39" s="20"/>
      <c r="I39" s="20"/>
      <c r="J39" s="20"/>
    </row>
    <row r="40" spans="1:10" ht="18">
      <c r="A40" s="17"/>
      <c r="B40" s="17"/>
      <c r="C40" s="17"/>
      <c r="D40" s="17"/>
      <c r="E40" s="17"/>
      <c r="F40" s="17"/>
      <c r="G40" s="20"/>
      <c r="H40" s="20"/>
      <c r="I40" s="20"/>
      <c r="J40" s="20"/>
    </row>
    <row r="41" spans="1:10" ht="18">
      <c r="A41" s="17"/>
      <c r="B41" s="16" t="s">
        <v>48</v>
      </c>
      <c r="C41" s="16" t="s">
        <v>47</v>
      </c>
      <c r="D41" s="16" t="s">
        <v>47</v>
      </c>
      <c r="E41" s="16" t="s">
        <v>47</v>
      </c>
      <c r="F41" s="16"/>
      <c r="G41" s="20"/>
      <c r="H41" s="20"/>
      <c r="I41" s="20"/>
      <c r="J41" s="20"/>
    </row>
    <row r="42" spans="1:10" ht="18">
      <c r="A42" s="21"/>
      <c r="B42" s="21"/>
      <c r="C42" s="21"/>
      <c r="D42" s="21"/>
      <c r="E42" s="21"/>
      <c r="F42" s="21"/>
      <c r="G42" s="20"/>
      <c r="H42" s="20"/>
      <c r="I42" s="20"/>
      <c r="J42" s="20"/>
    </row>
    <row r="43" spans="1:10" ht="18">
      <c r="A43" s="149" t="s">
        <v>71</v>
      </c>
      <c r="B43" s="149"/>
      <c r="C43" s="149"/>
      <c r="D43" s="149"/>
      <c r="E43" s="149"/>
      <c r="F43" s="149"/>
      <c r="G43" s="20"/>
      <c r="H43" s="20"/>
      <c r="I43" s="20"/>
      <c r="J43" s="20"/>
    </row>
    <row r="44" spans="1:10" ht="18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54" customHeight="1">
      <c r="A45" s="16" t="s">
        <v>37</v>
      </c>
      <c r="B45" s="15" t="s">
        <v>72</v>
      </c>
      <c r="C45" s="15" t="s">
        <v>73</v>
      </c>
      <c r="D45" s="15" t="s">
        <v>74</v>
      </c>
      <c r="E45" s="15" t="s">
        <v>75</v>
      </c>
      <c r="F45" s="15" t="s">
        <v>76</v>
      </c>
      <c r="G45" s="20"/>
      <c r="H45" s="20"/>
      <c r="I45" s="20"/>
      <c r="J45" s="20"/>
    </row>
    <row r="46" spans="1:10" ht="18">
      <c r="A46" s="16">
        <v>1</v>
      </c>
      <c r="B46" s="16">
        <v>2</v>
      </c>
      <c r="C46" s="16">
        <v>3</v>
      </c>
      <c r="D46" s="16">
        <v>4</v>
      </c>
      <c r="E46" s="16">
        <v>5</v>
      </c>
      <c r="F46" s="16">
        <v>6</v>
      </c>
      <c r="G46" s="20"/>
      <c r="H46" s="20"/>
      <c r="I46" s="20"/>
      <c r="J46" s="20"/>
    </row>
    <row r="47" spans="1:10" ht="18">
      <c r="A47" s="17"/>
      <c r="B47" s="17"/>
      <c r="C47" s="17"/>
      <c r="D47" s="17"/>
      <c r="E47" s="17"/>
      <c r="F47" s="17"/>
      <c r="G47" s="20"/>
      <c r="H47" s="20"/>
      <c r="I47" s="20"/>
      <c r="J47" s="20"/>
    </row>
    <row r="48" spans="1:10" ht="18">
      <c r="A48" s="17"/>
      <c r="B48" s="17"/>
      <c r="C48" s="17"/>
      <c r="D48" s="17"/>
      <c r="E48" s="17"/>
      <c r="F48" s="17"/>
      <c r="G48" s="20"/>
      <c r="H48" s="20"/>
      <c r="I48" s="20"/>
      <c r="J48" s="20"/>
    </row>
    <row r="49" spans="1:10" ht="18">
      <c r="A49" s="17"/>
      <c r="B49" s="16" t="s">
        <v>48</v>
      </c>
      <c r="C49" s="16" t="s">
        <v>47</v>
      </c>
      <c r="D49" s="16" t="s">
        <v>47</v>
      </c>
      <c r="E49" s="16" t="s">
        <v>47</v>
      </c>
      <c r="F49" s="17"/>
      <c r="G49" s="20"/>
      <c r="H49" s="20"/>
      <c r="I49" s="20"/>
      <c r="J49" s="20"/>
    </row>
    <row r="50" spans="1:10" ht="18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8">
      <c r="A51" s="149" t="s">
        <v>77</v>
      </c>
      <c r="B51" s="149"/>
      <c r="C51" s="149"/>
      <c r="D51" s="149"/>
      <c r="E51" s="20"/>
      <c r="F51" s="20"/>
      <c r="G51" s="20"/>
      <c r="H51" s="20"/>
      <c r="I51" s="20"/>
      <c r="J51" s="20"/>
    </row>
    <row r="52" spans="1:10" ht="18">
      <c r="A52" s="149" t="s">
        <v>78</v>
      </c>
      <c r="B52" s="149"/>
      <c r="C52" s="149"/>
      <c r="D52" s="149"/>
      <c r="E52" s="20"/>
      <c r="F52" s="20"/>
      <c r="G52" s="20"/>
      <c r="H52" s="20"/>
      <c r="I52" s="20"/>
      <c r="J52" s="20"/>
    </row>
    <row r="53" spans="1:10" ht="18">
      <c r="A53" s="149" t="s">
        <v>79</v>
      </c>
      <c r="B53" s="149"/>
      <c r="C53" s="149"/>
      <c r="D53" s="149"/>
      <c r="E53" s="20"/>
      <c r="F53" s="20"/>
      <c r="G53" s="20"/>
      <c r="H53" s="20"/>
      <c r="I53" s="20"/>
      <c r="J53" s="20"/>
    </row>
    <row r="54" spans="1:10" ht="18">
      <c r="A54" s="149" t="s">
        <v>80</v>
      </c>
      <c r="B54" s="149"/>
      <c r="C54" s="149"/>
      <c r="D54" s="149"/>
      <c r="E54" s="20"/>
      <c r="F54" s="20"/>
      <c r="G54" s="20"/>
      <c r="H54" s="20"/>
      <c r="I54" s="20"/>
      <c r="J54" s="20"/>
    </row>
    <row r="55" spans="1:10" ht="18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80.25" customHeight="1">
      <c r="A56" s="16" t="s">
        <v>37</v>
      </c>
      <c r="B56" s="15" t="s">
        <v>81</v>
      </c>
      <c r="C56" s="15" t="s">
        <v>82</v>
      </c>
      <c r="D56" s="15" t="s">
        <v>83</v>
      </c>
      <c r="E56" s="20"/>
      <c r="F56" s="20"/>
      <c r="G56" s="20"/>
      <c r="H56" s="20"/>
      <c r="I56" s="20"/>
      <c r="J56" s="20"/>
    </row>
    <row r="57" spans="1:10" ht="18">
      <c r="A57" s="16">
        <v>1</v>
      </c>
      <c r="B57" s="16">
        <v>2</v>
      </c>
      <c r="C57" s="16">
        <v>3</v>
      </c>
      <c r="D57" s="16">
        <v>4</v>
      </c>
      <c r="E57" s="20"/>
      <c r="F57" s="20"/>
      <c r="G57" s="20"/>
      <c r="H57" s="20"/>
      <c r="I57" s="20"/>
      <c r="J57" s="20"/>
    </row>
    <row r="58" spans="1:10" ht="36">
      <c r="A58" s="16">
        <v>1</v>
      </c>
      <c r="B58" s="15" t="s">
        <v>84</v>
      </c>
      <c r="C58" s="16" t="s">
        <v>10</v>
      </c>
      <c r="D58" s="93">
        <f>SUM(D59:D61)</f>
        <v>657866</v>
      </c>
      <c r="E58" s="20"/>
      <c r="F58" s="20"/>
      <c r="G58" s="20"/>
      <c r="H58" s="20"/>
      <c r="I58" s="20"/>
      <c r="J58" s="20"/>
    </row>
    <row r="59" spans="1:10" ht="18">
      <c r="A59" s="16" t="s">
        <v>85</v>
      </c>
      <c r="B59" s="16" t="s">
        <v>86</v>
      </c>
      <c r="C59" s="94">
        <v>2990300</v>
      </c>
      <c r="D59" s="93">
        <f>C59*0.22</f>
        <v>657866</v>
      </c>
      <c r="E59" s="20"/>
      <c r="F59" s="20"/>
      <c r="G59" s="20"/>
      <c r="H59" s="20"/>
      <c r="I59" s="20"/>
      <c r="J59" s="20"/>
    </row>
    <row r="60" spans="1:10" ht="18">
      <c r="A60" s="16" t="s">
        <v>87</v>
      </c>
      <c r="B60" s="16" t="s">
        <v>88</v>
      </c>
      <c r="C60" s="16">
        <v>0</v>
      </c>
      <c r="D60" s="16">
        <v>0</v>
      </c>
      <c r="E60" s="20"/>
      <c r="F60" s="20"/>
      <c r="G60" s="20"/>
      <c r="H60" s="20"/>
      <c r="I60" s="20"/>
      <c r="J60" s="20"/>
    </row>
    <row r="61" spans="1:10" ht="72">
      <c r="A61" s="16" t="s">
        <v>89</v>
      </c>
      <c r="B61" s="15" t="s">
        <v>90</v>
      </c>
      <c r="C61" s="16">
        <v>0</v>
      </c>
      <c r="D61" s="16">
        <v>0</v>
      </c>
      <c r="E61" s="20"/>
      <c r="F61" s="20"/>
      <c r="G61" s="20"/>
      <c r="H61" s="20"/>
      <c r="I61" s="20"/>
      <c r="J61" s="20"/>
    </row>
    <row r="62" spans="1:10" ht="36">
      <c r="A62" s="16">
        <v>2</v>
      </c>
      <c r="B62" s="15" t="s">
        <v>91</v>
      </c>
      <c r="C62" s="16" t="s">
        <v>10</v>
      </c>
      <c r="D62" s="93">
        <f>SUM(D63:D68)</f>
        <v>245204.6</v>
      </c>
      <c r="E62" s="20"/>
      <c r="F62" s="20"/>
      <c r="G62" s="20"/>
      <c r="H62" s="20"/>
      <c r="I62" s="20"/>
      <c r="J62" s="20"/>
    </row>
    <row r="63" spans="1:10" ht="72">
      <c r="A63" s="16" t="s">
        <v>92</v>
      </c>
      <c r="B63" s="15" t="s">
        <v>93</v>
      </c>
      <c r="C63" s="93">
        <f>C59</f>
        <v>2990300</v>
      </c>
      <c r="D63" s="93">
        <f>C63*0.029</f>
        <v>86718.70000000001</v>
      </c>
      <c r="E63" s="20"/>
      <c r="F63" s="20"/>
      <c r="G63" s="20"/>
      <c r="H63" s="20"/>
      <c r="I63" s="20"/>
      <c r="J63" s="20"/>
    </row>
    <row r="64" spans="1:10" ht="54">
      <c r="A64" s="16" t="s">
        <v>94</v>
      </c>
      <c r="B64" s="15" t="s">
        <v>95</v>
      </c>
      <c r="C64" s="16">
        <v>0</v>
      </c>
      <c r="D64" s="16">
        <v>0</v>
      </c>
      <c r="E64" s="20"/>
      <c r="F64" s="20"/>
      <c r="G64" s="20"/>
      <c r="H64" s="20"/>
      <c r="I64" s="20"/>
      <c r="J64" s="20"/>
    </row>
    <row r="65" spans="1:10" ht="72">
      <c r="A65" s="16" t="s">
        <v>96</v>
      </c>
      <c r="B65" s="15" t="s">
        <v>97</v>
      </c>
      <c r="C65" s="93">
        <f>C59</f>
        <v>2990300</v>
      </c>
      <c r="D65" s="93">
        <f>C65*0.002</f>
        <v>5980.6</v>
      </c>
      <c r="E65" s="20"/>
      <c r="F65" s="20"/>
      <c r="G65" s="20"/>
      <c r="H65" s="20"/>
      <c r="I65" s="20"/>
      <c r="J65" s="20"/>
    </row>
    <row r="66" spans="1:10" ht="72">
      <c r="A66" s="16" t="s">
        <v>98</v>
      </c>
      <c r="B66" s="15" t="s">
        <v>99</v>
      </c>
      <c r="C66" s="16">
        <v>0</v>
      </c>
      <c r="D66" s="16">
        <v>0</v>
      </c>
      <c r="E66" s="20"/>
      <c r="F66" s="20"/>
      <c r="G66" s="20"/>
      <c r="H66" s="20"/>
      <c r="I66" s="20"/>
      <c r="J66" s="20"/>
    </row>
    <row r="67" spans="1:10" ht="72">
      <c r="A67" s="16" t="s">
        <v>100</v>
      </c>
      <c r="B67" s="15" t="s">
        <v>99</v>
      </c>
      <c r="C67" s="16">
        <v>0</v>
      </c>
      <c r="D67" s="16">
        <v>0</v>
      </c>
      <c r="E67" s="20"/>
      <c r="F67" s="20"/>
      <c r="G67" s="20"/>
      <c r="H67" s="20"/>
      <c r="I67" s="20"/>
      <c r="J67" s="20"/>
    </row>
    <row r="68" spans="1:10" ht="54">
      <c r="A68" s="16">
        <v>3</v>
      </c>
      <c r="B68" s="15" t="s">
        <v>101</v>
      </c>
      <c r="C68" s="93">
        <f>C59</f>
        <v>2990300</v>
      </c>
      <c r="D68" s="93">
        <f>C68*0.051</f>
        <v>152505.3</v>
      </c>
      <c r="E68" s="20"/>
      <c r="F68" s="20"/>
      <c r="G68" s="20"/>
      <c r="H68" s="20"/>
      <c r="I68" s="20"/>
      <c r="J68" s="20"/>
    </row>
    <row r="69" spans="1:10" ht="18">
      <c r="A69" s="16"/>
      <c r="B69" s="18" t="s">
        <v>48</v>
      </c>
      <c r="C69" s="16" t="s">
        <v>10</v>
      </c>
      <c r="D69" s="93">
        <f>D58+D62</f>
        <v>903070.6</v>
      </c>
      <c r="E69" s="20"/>
      <c r="F69" s="20"/>
      <c r="G69" s="20"/>
      <c r="H69" s="20"/>
      <c r="I69" s="20"/>
      <c r="J69" s="20"/>
    </row>
    <row r="70" spans="1:10" ht="15">
      <c r="A70" s="4"/>
      <c r="B70" s="4"/>
      <c r="C70" s="4"/>
      <c r="D70" s="4"/>
      <c r="E70" s="5"/>
      <c r="F70" s="5"/>
      <c r="G70" s="5"/>
      <c r="H70" s="5"/>
      <c r="I70" s="5"/>
      <c r="J70" s="5"/>
    </row>
    <row r="71" spans="1:10" ht="21" customHeight="1">
      <c r="A71" s="143" t="s">
        <v>106</v>
      </c>
      <c r="B71" s="143"/>
      <c r="C71" s="143"/>
      <c r="D71" s="143"/>
      <c r="E71" s="143"/>
      <c r="F71" s="5"/>
      <c r="G71" s="5"/>
      <c r="H71" s="5"/>
      <c r="I71" s="5"/>
      <c r="J71" s="5"/>
    </row>
    <row r="72" spans="6:10" ht="15">
      <c r="F72" s="5"/>
      <c r="G72" s="5"/>
      <c r="H72" s="5"/>
      <c r="I72" s="5"/>
      <c r="J72" s="5"/>
    </row>
    <row r="73" spans="1:10" ht="36">
      <c r="A73" s="9" t="s">
        <v>37</v>
      </c>
      <c r="B73" s="10" t="s">
        <v>0</v>
      </c>
      <c r="C73" s="10" t="s">
        <v>102</v>
      </c>
      <c r="D73" s="10" t="s">
        <v>103</v>
      </c>
      <c r="E73" s="10" t="s">
        <v>104</v>
      </c>
      <c r="F73" s="5"/>
      <c r="G73" s="5"/>
      <c r="H73" s="5"/>
      <c r="I73" s="5"/>
      <c r="J73" s="5"/>
    </row>
    <row r="74" spans="1:10" ht="18">
      <c r="A74" s="9">
        <v>1</v>
      </c>
      <c r="B74" s="9">
        <v>2</v>
      </c>
      <c r="C74" s="9">
        <v>3</v>
      </c>
      <c r="D74" s="9">
        <v>4</v>
      </c>
      <c r="E74" s="9">
        <v>5</v>
      </c>
      <c r="F74" s="5"/>
      <c r="G74" s="5"/>
      <c r="H74" s="5"/>
      <c r="I74" s="5"/>
      <c r="J74" s="5"/>
    </row>
    <row r="75" spans="1:10" ht="18">
      <c r="A75" s="9"/>
      <c r="B75" s="9"/>
      <c r="C75" s="9"/>
      <c r="D75" s="9"/>
      <c r="E75" s="9"/>
      <c r="F75" s="5"/>
      <c r="G75" s="5"/>
      <c r="H75" s="5"/>
      <c r="I75" s="5"/>
      <c r="J75" s="5"/>
    </row>
    <row r="76" spans="1:10" ht="18">
      <c r="A76" s="9"/>
      <c r="B76" s="9"/>
      <c r="C76" s="9"/>
      <c r="D76" s="9"/>
      <c r="E76" s="9"/>
      <c r="F76" s="5"/>
      <c r="G76" s="5"/>
      <c r="H76" s="5"/>
      <c r="I76" s="5"/>
      <c r="J76" s="5"/>
    </row>
    <row r="77" spans="1:10" ht="18">
      <c r="A77" s="9"/>
      <c r="B77" s="11" t="s">
        <v>105</v>
      </c>
      <c r="C77" s="9" t="s">
        <v>47</v>
      </c>
      <c r="D77" s="9" t="s">
        <v>47</v>
      </c>
      <c r="E77" s="9"/>
      <c r="F77" s="5"/>
      <c r="G77" s="5"/>
      <c r="H77" s="5"/>
      <c r="I77" s="5"/>
      <c r="J77" s="5"/>
    </row>
    <row r="78" spans="1:10" ht="15">
      <c r="A78" s="4"/>
      <c r="B78" s="4"/>
      <c r="C78" s="4"/>
      <c r="D78" s="4"/>
      <c r="E78" s="4"/>
      <c r="F78" s="5"/>
      <c r="G78" s="5"/>
      <c r="H78" s="5"/>
      <c r="I78" s="5"/>
      <c r="J78" s="5"/>
    </row>
    <row r="79" spans="1:10" ht="18">
      <c r="A79" s="146" t="s">
        <v>107</v>
      </c>
      <c r="B79" s="146"/>
      <c r="C79" s="146"/>
      <c r="D79" s="146"/>
      <c r="E79" s="146"/>
      <c r="F79" s="8"/>
      <c r="G79" s="5"/>
      <c r="H79" s="5"/>
      <c r="I79" s="5"/>
      <c r="J79" s="5"/>
    </row>
    <row r="80" spans="1:10" ht="18">
      <c r="A80" s="8"/>
      <c r="B80" s="8"/>
      <c r="C80" s="8"/>
      <c r="D80" s="8"/>
      <c r="E80" s="8"/>
      <c r="F80" s="8"/>
      <c r="G80" s="5"/>
      <c r="H80" s="5"/>
      <c r="I80" s="5"/>
      <c r="J80" s="5"/>
    </row>
    <row r="81" spans="1:10" ht="18">
      <c r="A81" s="145" t="s">
        <v>108</v>
      </c>
      <c r="B81" s="145"/>
      <c r="C81" s="145"/>
      <c r="D81" s="145"/>
      <c r="E81" s="145"/>
      <c r="F81" s="8"/>
      <c r="G81" s="5"/>
      <c r="H81" s="5"/>
      <c r="I81" s="5"/>
      <c r="J81" s="5"/>
    </row>
    <row r="82" spans="1:10" ht="18">
      <c r="A82" s="145" t="s">
        <v>109</v>
      </c>
      <c r="B82" s="145"/>
      <c r="C82" s="145"/>
      <c r="D82" s="145"/>
      <c r="E82" s="145"/>
      <c r="F82" s="8"/>
      <c r="G82" s="5"/>
      <c r="H82" s="5"/>
      <c r="I82" s="5"/>
      <c r="J82" s="5"/>
    </row>
    <row r="83" spans="1:10" ht="18">
      <c r="A83" s="8"/>
      <c r="B83" s="8"/>
      <c r="C83" s="8"/>
      <c r="D83" s="8"/>
      <c r="E83" s="8"/>
      <c r="F83" s="8"/>
      <c r="G83" s="5"/>
      <c r="H83" s="5"/>
      <c r="I83" s="5"/>
      <c r="J83" s="5"/>
    </row>
    <row r="84" spans="1:10" ht="72">
      <c r="A84" s="9" t="s">
        <v>37</v>
      </c>
      <c r="B84" s="9" t="s">
        <v>66</v>
      </c>
      <c r="C84" s="10" t="s">
        <v>112</v>
      </c>
      <c r="D84" s="10" t="s">
        <v>113</v>
      </c>
      <c r="E84" s="10" t="s">
        <v>114</v>
      </c>
      <c r="F84" s="8"/>
      <c r="G84" s="5"/>
      <c r="H84" s="5"/>
      <c r="I84" s="5"/>
      <c r="J84" s="5"/>
    </row>
    <row r="85" spans="1:10" ht="18">
      <c r="A85" s="9">
        <v>1</v>
      </c>
      <c r="B85" s="9">
        <v>2</v>
      </c>
      <c r="C85" s="9">
        <v>3</v>
      </c>
      <c r="D85" s="9">
        <v>4</v>
      </c>
      <c r="E85" s="9">
        <v>5</v>
      </c>
      <c r="F85" s="8"/>
      <c r="G85" s="5"/>
      <c r="H85" s="5"/>
      <c r="I85" s="5"/>
      <c r="J85" s="5"/>
    </row>
    <row r="86" spans="1:10" ht="18">
      <c r="A86" s="12"/>
      <c r="B86" s="12" t="s">
        <v>183</v>
      </c>
      <c r="C86" s="12"/>
      <c r="D86" s="12"/>
      <c r="E86" s="12">
        <v>244407</v>
      </c>
      <c r="F86" s="8"/>
      <c r="G86" s="5"/>
      <c r="H86" s="5"/>
      <c r="I86" s="5"/>
      <c r="J86" s="5"/>
    </row>
    <row r="87" spans="1:10" ht="18">
      <c r="A87" s="12"/>
      <c r="B87" s="12"/>
      <c r="C87" s="12"/>
      <c r="D87" s="12"/>
      <c r="E87" s="12"/>
      <c r="F87" s="8"/>
      <c r="G87" s="5"/>
      <c r="H87" s="5"/>
      <c r="I87" s="5"/>
      <c r="J87" s="5"/>
    </row>
    <row r="88" spans="1:10" ht="18">
      <c r="A88" s="12"/>
      <c r="B88" s="11" t="s">
        <v>48</v>
      </c>
      <c r="C88" s="12"/>
      <c r="D88" s="9" t="s">
        <v>10</v>
      </c>
      <c r="E88" s="12"/>
      <c r="F88" s="8"/>
      <c r="G88" s="5"/>
      <c r="H88" s="5"/>
      <c r="I88" s="5"/>
      <c r="J88" s="5"/>
    </row>
    <row r="89" spans="1:10" ht="18">
      <c r="A89" s="8"/>
      <c r="B89" s="8"/>
      <c r="C89" s="8"/>
      <c r="D89" s="8"/>
      <c r="E89" s="8"/>
      <c r="F89" s="8"/>
      <c r="G89" s="5"/>
      <c r="H89" s="5"/>
      <c r="I89" s="5"/>
      <c r="J89" s="5"/>
    </row>
    <row r="90" spans="1:10" ht="18">
      <c r="A90" s="146" t="s">
        <v>111</v>
      </c>
      <c r="B90" s="146"/>
      <c r="C90" s="146"/>
      <c r="D90" s="146"/>
      <c r="E90" s="146"/>
      <c r="F90" s="8"/>
      <c r="G90" s="5"/>
      <c r="H90" s="5"/>
      <c r="I90" s="5"/>
      <c r="J90" s="5"/>
    </row>
    <row r="91" spans="1:10" ht="18">
      <c r="A91" s="8"/>
      <c r="B91" s="8"/>
      <c r="C91" s="8"/>
      <c r="D91" s="8"/>
      <c r="E91" s="8"/>
      <c r="F91" s="8"/>
      <c r="G91" s="5"/>
      <c r="H91" s="5"/>
      <c r="I91" s="5"/>
      <c r="J91" s="5"/>
    </row>
    <row r="92" spans="1:10" ht="18">
      <c r="A92" s="145" t="s">
        <v>108</v>
      </c>
      <c r="B92" s="145"/>
      <c r="C92" s="145"/>
      <c r="D92" s="145"/>
      <c r="E92" s="145"/>
      <c r="F92" s="8"/>
      <c r="G92" s="5"/>
      <c r="H92" s="5"/>
      <c r="I92" s="5"/>
      <c r="J92" s="5"/>
    </row>
    <row r="93" spans="1:10" ht="18">
      <c r="A93" s="145" t="s">
        <v>109</v>
      </c>
      <c r="B93" s="145"/>
      <c r="C93" s="145"/>
      <c r="D93" s="145"/>
      <c r="E93" s="145"/>
      <c r="F93" s="8"/>
      <c r="G93" s="5"/>
      <c r="H93" s="5"/>
      <c r="I93" s="5"/>
      <c r="J93" s="5"/>
    </row>
    <row r="94" spans="1:10" ht="18">
      <c r="A94" s="8"/>
      <c r="B94" s="8"/>
      <c r="C94" s="8"/>
      <c r="D94" s="8"/>
      <c r="E94" s="8"/>
      <c r="F94" s="8"/>
      <c r="G94" s="5"/>
      <c r="H94" s="5"/>
      <c r="I94" s="5"/>
      <c r="J94" s="5"/>
    </row>
    <row r="95" spans="1:10" ht="36">
      <c r="A95" s="9" t="s">
        <v>37</v>
      </c>
      <c r="B95" s="9" t="s">
        <v>0</v>
      </c>
      <c r="C95" s="10" t="s">
        <v>102</v>
      </c>
      <c r="D95" s="10" t="s">
        <v>103</v>
      </c>
      <c r="E95" s="10" t="s">
        <v>110</v>
      </c>
      <c r="F95" s="8"/>
      <c r="G95" s="5"/>
      <c r="H95" s="5"/>
      <c r="I95" s="5"/>
      <c r="J95" s="5"/>
    </row>
    <row r="96" spans="1:10" ht="18">
      <c r="A96" s="9">
        <v>1</v>
      </c>
      <c r="B96" s="9">
        <v>2</v>
      </c>
      <c r="C96" s="9">
        <v>3</v>
      </c>
      <c r="D96" s="9">
        <v>4</v>
      </c>
      <c r="E96" s="9">
        <v>5</v>
      </c>
      <c r="F96" s="8"/>
      <c r="G96" s="5"/>
      <c r="H96" s="5"/>
      <c r="I96" s="5"/>
      <c r="J96" s="5"/>
    </row>
    <row r="97" spans="1:10" ht="18">
      <c r="A97" s="9"/>
      <c r="B97" s="9"/>
      <c r="C97" s="9"/>
      <c r="D97" s="9"/>
      <c r="E97" s="9"/>
      <c r="F97" s="8"/>
      <c r="G97" s="5"/>
      <c r="H97" s="5"/>
      <c r="I97" s="5"/>
      <c r="J97" s="5"/>
    </row>
    <row r="98" spans="1:10" ht="18">
      <c r="A98" s="9"/>
      <c r="B98" s="9"/>
      <c r="C98" s="9"/>
      <c r="D98" s="9"/>
      <c r="E98" s="9"/>
      <c r="F98" s="8"/>
      <c r="G98" s="5"/>
      <c r="H98" s="5"/>
      <c r="I98" s="5"/>
      <c r="J98" s="5"/>
    </row>
    <row r="99" spans="1:10" ht="18">
      <c r="A99" s="9"/>
      <c r="B99" s="11" t="s">
        <v>48</v>
      </c>
      <c r="C99" s="9" t="s">
        <v>10</v>
      </c>
      <c r="D99" s="9" t="s">
        <v>10</v>
      </c>
      <c r="E99" s="9"/>
      <c r="F99" s="8"/>
      <c r="G99" s="5"/>
      <c r="H99" s="5"/>
      <c r="I99" s="5"/>
      <c r="J99" s="5"/>
    </row>
    <row r="100" spans="1:10" ht="18">
      <c r="A100" s="8"/>
      <c r="B100" s="8"/>
      <c r="C100" s="8"/>
      <c r="D100" s="8"/>
      <c r="E100" s="8"/>
      <c r="F100" s="8"/>
      <c r="G100" s="5"/>
      <c r="H100" s="5"/>
      <c r="I100" s="5"/>
      <c r="J100" s="5"/>
    </row>
    <row r="101" spans="1:10" ht="18">
      <c r="A101" s="146" t="s">
        <v>115</v>
      </c>
      <c r="B101" s="146"/>
      <c r="C101" s="146"/>
      <c r="D101" s="146"/>
      <c r="E101" s="146"/>
      <c r="F101" s="8"/>
      <c r="G101" s="5"/>
      <c r="H101" s="5"/>
      <c r="I101" s="5"/>
      <c r="J101" s="5"/>
    </row>
    <row r="102" spans="1:10" ht="18">
      <c r="A102" s="8"/>
      <c r="B102" s="8"/>
      <c r="C102" s="8"/>
      <c r="D102" s="8"/>
      <c r="E102" s="8"/>
      <c r="F102" s="8"/>
      <c r="G102" s="5"/>
      <c r="H102" s="5"/>
      <c r="I102" s="5"/>
      <c r="J102" s="5"/>
    </row>
    <row r="103" spans="1:10" ht="18">
      <c r="A103" s="145" t="s">
        <v>116</v>
      </c>
      <c r="B103" s="145"/>
      <c r="C103" s="145"/>
      <c r="D103" s="145"/>
      <c r="E103" s="145"/>
      <c r="F103" s="8"/>
      <c r="G103" s="5"/>
      <c r="H103" s="5"/>
      <c r="I103" s="5"/>
      <c r="J103" s="5"/>
    </row>
    <row r="104" spans="1:10" ht="18">
      <c r="A104" s="145" t="s">
        <v>109</v>
      </c>
      <c r="B104" s="145"/>
      <c r="C104" s="145"/>
      <c r="D104" s="145"/>
      <c r="E104" s="145"/>
      <c r="F104" s="8"/>
      <c r="G104" s="5"/>
      <c r="H104" s="5"/>
      <c r="I104" s="5"/>
      <c r="J104" s="5"/>
    </row>
    <row r="105" spans="1:10" ht="18">
      <c r="A105" s="8"/>
      <c r="B105" s="8"/>
      <c r="C105" s="8"/>
      <c r="D105" s="8"/>
      <c r="E105" s="8"/>
      <c r="F105" s="8"/>
      <c r="G105" s="5"/>
      <c r="H105" s="5"/>
      <c r="I105" s="5"/>
      <c r="J105" s="5"/>
    </row>
    <row r="106" spans="1:10" ht="36">
      <c r="A106" s="9" t="s">
        <v>37</v>
      </c>
      <c r="B106" s="9" t="s">
        <v>0</v>
      </c>
      <c r="C106" s="10" t="s">
        <v>102</v>
      </c>
      <c r="D106" s="10" t="s">
        <v>103</v>
      </c>
      <c r="E106" s="10" t="s">
        <v>117</v>
      </c>
      <c r="F106" s="8"/>
      <c r="G106" s="5"/>
      <c r="H106" s="5"/>
      <c r="I106" s="5"/>
      <c r="J106" s="5"/>
    </row>
    <row r="107" spans="1:10" ht="18">
      <c r="A107" s="9">
        <v>1</v>
      </c>
      <c r="B107" s="9">
        <v>2</v>
      </c>
      <c r="C107" s="9">
        <v>3</v>
      </c>
      <c r="D107" s="9">
        <v>4</v>
      </c>
      <c r="E107" s="9">
        <v>5</v>
      </c>
      <c r="F107" s="8"/>
      <c r="G107" s="5"/>
      <c r="H107" s="5"/>
      <c r="I107" s="5"/>
      <c r="J107" s="5"/>
    </row>
    <row r="108" spans="1:10" ht="18">
      <c r="A108" s="9"/>
      <c r="B108" s="9"/>
      <c r="C108" s="9"/>
      <c r="D108" s="9"/>
      <c r="E108" s="9"/>
      <c r="F108" s="8"/>
      <c r="G108" s="5"/>
      <c r="H108" s="5"/>
      <c r="I108" s="5"/>
      <c r="J108" s="5"/>
    </row>
    <row r="109" spans="1:10" ht="18">
      <c r="A109" s="9"/>
      <c r="B109" s="9"/>
      <c r="C109" s="9"/>
      <c r="D109" s="9"/>
      <c r="E109" s="9"/>
      <c r="F109" s="8"/>
      <c r="G109" s="5"/>
      <c r="H109" s="5"/>
      <c r="I109" s="5"/>
      <c r="J109" s="5"/>
    </row>
    <row r="110" spans="1:10" ht="18">
      <c r="A110" s="9"/>
      <c r="B110" s="11" t="s">
        <v>48</v>
      </c>
      <c r="C110" s="9" t="s">
        <v>10</v>
      </c>
      <c r="D110" s="9" t="s">
        <v>10</v>
      </c>
      <c r="E110" s="9"/>
      <c r="F110" s="8"/>
      <c r="G110" s="5"/>
      <c r="H110" s="5"/>
      <c r="I110" s="5"/>
      <c r="J110" s="5"/>
    </row>
    <row r="111" spans="1:10" ht="18">
      <c r="A111" s="8"/>
      <c r="B111" s="8"/>
      <c r="C111" s="8"/>
      <c r="D111" s="8"/>
      <c r="E111" s="8"/>
      <c r="F111" s="8"/>
      <c r="G111" s="5"/>
      <c r="H111" s="5"/>
      <c r="I111" s="5"/>
      <c r="J111" s="5"/>
    </row>
    <row r="112" spans="1:10" ht="18">
      <c r="A112" s="146" t="s">
        <v>118</v>
      </c>
      <c r="B112" s="146"/>
      <c r="C112" s="146"/>
      <c r="D112" s="146"/>
      <c r="E112" s="146"/>
      <c r="F112" s="147"/>
      <c r="G112" s="5"/>
      <c r="H112" s="5"/>
      <c r="I112" s="5"/>
      <c r="J112" s="5"/>
    </row>
    <row r="113" spans="1:10" ht="18">
      <c r="A113" s="8"/>
      <c r="B113" s="8"/>
      <c r="C113" s="8"/>
      <c r="D113" s="8"/>
      <c r="E113" s="8"/>
      <c r="F113" s="8"/>
      <c r="G113" s="5"/>
      <c r="H113" s="5"/>
      <c r="I113" s="5"/>
      <c r="J113" s="5"/>
    </row>
    <row r="114" spans="1:10" ht="18">
      <c r="A114" s="145" t="s">
        <v>119</v>
      </c>
      <c r="B114" s="145"/>
      <c r="C114" s="145"/>
      <c r="D114" s="145"/>
      <c r="E114" s="145"/>
      <c r="F114" s="147"/>
      <c r="G114" s="5"/>
      <c r="H114" s="5"/>
      <c r="I114" s="5"/>
      <c r="J114" s="5"/>
    </row>
    <row r="115" spans="1:10" ht="18">
      <c r="A115" s="145" t="s">
        <v>120</v>
      </c>
      <c r="B115" s="145"/>
      <c r="C115" s="145"/>
      <c r="D115" s="145"/>
      <c r="E115" s="145"/>
      <c r="F115" s="147"/>
      <c r="G115" s="5"/>
      <c r="H115" s="5"/>
      <c r="I115" s="5"/>
      <c r="J115" s="5"/>
    </row>
    <row r="116" spans="1:10" ht="18">
      <c r="A116" s="8"/>
      <c r="B116" s="8"/>
      <c r="C116" s="8"/>
      <c r="D116" s="8"/>
      <c r="E116" s="8"/>
      <c r="F116" s="8"/>
      <c r="G116" s="5"/>
      <c r="H116" s="5"/>
      <c r="I116" s="5"/>
      <c r="J116" s="5"/>
    </row>
    <row r="117" spans="1:10" ht="18">
      <c r="A117" s="146" t="s">
        <v>121</v>
      </c>
      <c r="B117" s="146"/>
      <c r="C117" s="146"/>
      <c r="D117" s="146"/>
      <c r="E117" s="146"/>
      <c r="F117" s="146"/>
      <c r="G117" s="5"/>
      <c r="H117" s="5"/>
      <c r="I117" s="5"/>
      <c r="J117" s="5"/>
    </row>
    <row r="118" spans="1:10" ht="18">
      <c r="A118" s="8"/>
      <c r="B118" s="8"/>
      <c r="C118" s="8"/>
      <c r="D118" s="8"/>
      <c r="E118" s="8"/>
      <c r="F118" s="8"/>
      <c r="G118" s="5"/>
      <c r="H118" s="5"/>
      <c r="I118" s="5"/>
      <c r="J118" s="5"/>
    </row>
    <row r="119" spans="1:10" ht="38.25" customHeight="1">
      <c r="A119" s="9" t="s">
        <v>37</v>
      </c>
      <c r="B119" s="9" t="s">
        <v>66</v>
      </c>
      <c r="C119" s="9" t="s">
        <v>122</v>
      </c>
      <c r="D119" s="10" t="s">
        <v>123</v>
      </c>
      <c r="E119" s="10" t="s">
        <v>124</v>
      </c>
      <c r="F119" s="10" t="s">
        <v>70</v>
      </c>
      <c r="G119" s="5"/>
      <c r="H119" s="5"/>
      <c r="I119" s="5"/>
      <c r="J119" s="5"/>
    </row>
    <row r="120" spans="1:10" ht="18">
      <c r="A120" s="9">
        <v>1</v>
      </c>
      <c r="B120" s="9">
        <v>2</v>
      </c>
      <c r="C120" s="9">
        <v>3</v>
      </c>
      <c r="D120" s="9">
        <v>4</v>
      </c>
      <c r="E120" s="9">
        <v>5</v>
      </c>
      <c r="F120" s="9">
        <v>6</v>
      </c>
      <c r="G120" s="5"/>
      <c r="H120" s="5"/>
      <c r="I120" s="5"/>
      <c r="J120" s="5"/>
    </row>
    <row r="121" spans="1:10" ht="18">
      <c r="A121" s="12"/>
      <c r="B121" s="12" t="s">
        <v>150</v>
      </c>
      <c r="C121" s="12">
        <v>1</v>
      </c>
      <c r="D121" s="9">
        <v>12</v>
      </c>
      <c r="E121" s="9">
        <v>463.74</v>
      </c>
      <c r="F121" s="12">
        <f>C121*D121*E121</f>
        <v>5564.88</v>
      </c>
      <c r="G121" s="5"/>
      <c r="H121" s="5"/>
      <c r="I121" s="5"/>
      <c r="J121" s="5"/>
    </row>
    <row r="122" spans="1:6" ht="18">
      <c r="A122" s="12"/>
      <c r="B122" s="12" t="s">
        <v>151</v>
      </c>
      <c r="C122" s="12">
        <v>1</v>
      </c>
      <c r="D122" s="9">
        <v>12</v>
      </c>
      <c r="E122" s="9">
        <v>1675.6</v>
      </c>
      <c r="F122" s="12">
        <f>C122*D122*E122</f>
        <v>20107.199999999997</v>
      </c>
    </row>
    <row r="123" spans="1:6" ht="18">
      <c r="A123" s="12"/>
      <c r="B123" s="11" t="s">
        <v>48</v>
      </c>
      <c r="C123" s="9" t="s">
        <v>47</v>
      </c>
      <c r="D123" s="9" t="s">
        <v>47</v>
      </c>
      <c r="E123" s="9" t="s">
        <v>47</v>
      </c>
      <c r="F123" s="12"/>
    </row>
    <row r="124" spans="1:6" ht="18">
      <c r="A124" s="6"/>
      <c r="B124" s="6"/>
      <c r="C124" s="6"/>
      <c r="D124" s="6"/>
      <c r="E124" s="6"/>
      <c r="F124" s="6"/>
    </row>
    <row r="125" spans="1:6" ht="18">
      <c r="A125" s="143" t="s">
        <v>125</v>
      </c>
      <c r="B125" s="143"/>
      <c r="C125" s="143"/>
      <c r="D125" s="143"/>
      <c r="E125" s="143"/>
      <c r="F125" s="6"/>
    </row>
    <row r="126" spans="1:6" ht="18">
      <c r="A126" s="6"/>
      <c r="B126" s="6"/>
      <c r="C126" s="6"/>
      <c r="D126" s="6"/>
      <c r="E126" s="6"/>
      <c r="F126" s="6"/>
    </row>
    <row r="127" spans="1:6" ht="36">
      <c r="A127" s="9" t="s">
        <v>37</v>
      </c>
      <c r="B127" s="9" t="s">
        <v>66</v>
      </c>
      <c r="C127" s="10" t="s">
        <v>126</v>
      </c>
      <c r="D127" s="10" t="s">
        <v>127</v>
      </c>
      <c r="E127" s="10" t="s">
        <v>128</v>
      </c>
      <c r="F127" s="6"/>
    </row>
    <row r="128" spans="1:6" ht="18">
      <c r="A128" s="9">
        <v>1</v>
      </c>
      <c r="B128" s="9">
        <v>2</v>
      </c>
      <c r="C128" s="9">
        <v>3</v>
      </c>
      <c r="D128" s="9">
        <v>4</v>
      </c>
      <c r="E128" s="9">
        <v>5</v>
      </c>
      <c r="F128" s="6"/>
    </row>
    <row r="129" spans="1:6" ht="18">
      <c r="A129" s="7"/>
      <c r="B129" s="7"/>
      <c r="C129" s="7"/>
      <c r="D129" s="7"/>
      <c r="E129" s="7">
        <v>0</v>
      </c>
      <c r="F129" s="6"/>
    </row>
    <row r="130" spans="1:6" ht="18">
      <c r="A130" s="7"/>
      <c r="B130" s="7"/>
      <c r="C130" s="7"/>
      <c r="D130" s="7"/>
      <c r="E130" s="7">
        <v>0</v>
      </c>
      <c r="F130" s="6"/>
    </row>
    <row r="131" spans="1:6" ht="18">
      <c r="A131" s="7"/>
      <c r="B131" s="11" t="s">
        <v>48</v>
      </c>
      <c r="C131" s="7"/>
      <c r="D131" s="7"/>
      <c r="E131" s="7"/>
      <c r="F131" s="6"/>
    </row>
    <row r="132" spans="1:6" ht="18">
      <c r="A132" s="8"/>
      <c r="B132" s="13"/>
      <c r="C132" s="8"/>
      <c r="D132" s="8"/>
      <c r="E132" s="8"/>
      <c r="F132" s="6"/>
    </row>
    <row r="133" spans="1:6" ht="24.75" customHeight="1">
      <c r="A133" s="146" t="s">
        <v>133</v>
      </c>
      <c r="B133" s="143"/>
      <c r="C133" s="143"/>
      <c r="D133" s="143"/>
      <c r="E133" s="143"/>
      <c r="F133" s="143"/>
    </row>
    <row r="134" spans="1:6" ht="18">
      <c r="A134" s="6"/>
      <c r="B134" s="6"/>
      <c r="C134" s="6"/>
      <c r="D134" s="6"/>
      <c r="E134" s="6"/>
      <c r="F134" s="6"/>
    </row>
    <row r="135" spans="1:6" ht="54">
      <c r="A135" s="7" t="s">
        <v>37</v>
      </c>
      <c r="B135" s="7" t="s">
        <v>0</v>
      </c>
      <c r="C135" s="14" t="s">
        <v>129</v>
      </c>
      <c r="D135" s="14" t="s">
        <v>130</v>
      </c>
      <c r="E135" s="7" t="s">
        <v>131</v>
      </c>
      <c r="F135" s="14" t="s">
        <v>132</v>
      </c>
    </row>
    <row r="136" spans="1:6" ht="18">
      <c r="A136" s="9">
        <v>1</v>
      </c>
      <c r="B136" s="9">
        <v>2</v>
      </c>
      <c r="C136" s="9">
        <v>3</v>
      </c>
      <c r="D136" s="9">
        <v>4</v>
      </c>
      <c r="E136" s="9">
        <v>5</v>
      </c>
      <c r="F136" s="9">
        <v>6</v>
      </c>
    </row>
    <row r="137" spans="1:6" ht="18">
      <c r="A137" s="9"/>
      <c r="B137" s="27" t="s">
        <v>181</v>
      </c>
      <c r="C137" s="9"/>
      <c r="D137" s="9"/>
      <c r="E137" s="9"/>
      <c r="F137" s="9" t="s">
        <v>166</v>
      </c>
    </row>
    <row r="138" spans="1:6" ht="18">
      <c r="A138" s="9"/>
      <c r="B138" s="27" t="s">
        <v>152</v>
      </c>
      <c r="C138" s="9">
        <v>75826</v>
      </c>
      <c r="D138" s="9"/>
      <c r="E138" s="9"/>
      <c r="F138" s="9">
        <v>347233.05</v>
      </c>
    </row>
    <row r="139" spans="1:6" ht="18">
      <c r="A139" s="9"/>
      <c r="B139" s="27" t="s">
        <v>153</v>
      </c>
      <c r="C139" s="9">
        <v>32370</v>
      </c>
      <c r="D139" s="9"/>
      <c r="E139" s="9"/>
      <c r="F139" s="9">
        <v>180749.85</v>
      </c>
    </row>
    <row r="140" spans="1:6" ht="18">
      <c r="A140" s="9"/>
      <c r="B140" s="27" t="s">
        <v>154</v>
      </c>
      <c r="C140" s="9"/>
      <c r="D140" s="9"/>
      <c r="E140" s="9"/>
      <c r="F140" s="9" t="s">
        <v>166</v>
      </c>
    </row>
    <row r="141" spans="1:6" ht="18">
      <c r="A141" s="9"/>
      <c r="B141" s="27" t="s">
        <v>182</v>
      </c>
      <c r="C141" s="9"/>
      <c r="D141" s="9"/>
      <c r="E141" s="9"/>
      <c r="F141" s="9">
        <v>2234</v>
      </c>
    </row>
    <row r="142" spans="1:6" ht="18">
      <c r="A142" s="7"/>
      <c r="B142" s="11" t="s">
        <v>48</v>
      </c>
      <c r="C142" s="9" t="s">
        <v>10</v>
      </c>
      <c r="D142" s="9" t="s">
        <v>10</v>
      </c>
      <c r="E142" s="9" t="s">
        <v>10</v>
      </c>
      <c r="F142" s="7"/>
    </row>
    <row r="143" spans="1:6" ht="18">
      <c r="A143" s="6"/>
      <c r="B143" s="6"/>
      <c r="C143" s="6"/>
      <c r="D143" s="6"/>
      <c r="E143" s="6"/>
      <c r="F143" s="6"/>
    </row>
    <row r="144" spans="1:6" ht="18">
      <c r="A144" s="143" t="s">
        <v>134</v>
      </c>
      <c r="B144" s="143"/>
      <c r="C144" s="143"/>
      <c r="D144" s="143"/>
      <c r="E144" s="143"/>
      <c r="F144" s="6"/>
    </row>
    <row r="145" spans="1:6" ht="18">
      <c r="A145" s="6"/>
      <c r="B145" s="6"/>
      <c r="C145" s="6"/>
      <c r="D145" s="6"/>
      <c r="E145" s="6"/>
      <c r="F145" s="6"/>
    </row>
    <row r="146" spans="1:6" ht="36">
      <c r="A146" s="9" t="s">
        <v>37</v>
      </c>
      <c r="B146" s="9" t="s">
        <v>0</v>
      </c>
      <c r="C146" s="9" t="s">
        <v>135</v>
      </c>
      <c r="D146" s="10" t="s">
        <v>136</v>
      </c>
      <c r="E146" s="10" t="s">
        <v>137</v>
      </c>
      <c r="F146" s="6"/>
    </row>
    <row r="147" spans="1:6" ht="18">
      <c r="A147" s="9">
        <v>1</v>
      </c>
      <c r="B147" s="9">
        <v>2</v>
      </c>
      <c r="C147" s="9">
        <v>3</v>
      </c>
      <c r="D147" s="9">
        <v>4</v>
      </c>
      <c r="E147" s="9">
        <v>5</v>
      </c>
      <c r="F147" s="6"/>
    </row>
    <row r="148" spans="1:6" ht="18">
      <c r="A148" s="7"/>
      <c r="B148" s="7"/>
      <c r="C148" s="7"/>
      <c r="D148" s="7"/>
      <c r="E148" s="7"/>
      <c r="F148" s="6"/>
    </row>
    <row r="149" spans="1:6" ht="18">
      <c r="A149" s="7"/>
      <c r="B149" s="7"/>
      <c r="C149" s="7"/>
      <c r="D149" s="7"/>
      <c r="E149" s="7"/>
      <c r="F149" s="6"/>
    </row>
    <row r="150" spans="1:6" ht="18">
      <c r="A150" s="7"/>
      <c r="B150" s="11" t="s">
        <v>48</v>
      </c>
      <c r="C150" s="9" t="s">
        <v>10</v>
      </c>
      <c r="D150" s="9" t="s">
        <v>10</v>
      </c>
      <c r="E150" s="9" t="s">
        <v>10</v>
      </c>
      <c r="F150" s="6"/>
    </row>
    <row r="151" spans="1:6" ht="18">
      <c r="A151" s="6"/>
      <c r="B151" s="6"/>
      <c r="C151" s="6"/>
      <c r="D151" s="6"/>
      <c r="E151" s="6"/>
      <c r="F151" s="6"/>
    </row>
    <row r="152" spans="1:6" ht="18">
      <c r="A152" s="143" t="s">
        <v>138</v>
      </c>
      <c r="B152" s="143"/>
      <c r="C152" s="143"/>
      <c r="D152" s="143"/>
      <c r="E152" s="143"/>
      <c r="F152" s="6"/>
    </row>
    <row r="153" spans="1:6" ht="18">
      <c r="A153" s="6"/>
      <c r="B153" s="6"/>
      <c r="C153" s="6"/>
      <c r="D153" s="6"/>
      <c r="E153" s="6"/>
      <c r="F153" s="6"/>
    </row>
    <row r="154" spans="1:6" ht="36">
      <c r="A154" s="9" t="s">
        <v>37</v>
      </c>
      <c r="B154" s="9" t="s">
        <v>66</v>
      </c>
      <c r="C154" s="9" t="s">
        <v>139</v>
      </c>
      <c r="D154" s="10" t="s">
        <v>140</v>
      </c>
      <c r="E154" s="10" t="s">
        <v>141</v>
      </c>
      <c r="F154" s="6"/>
    </row>
    <row r="155" spans="1:6" ht="18">
      <c r="A155" s="9">
        <v>1</v>
      </c>
      <c r="B155" s="9">
        <v>2</v>
      </c>
      <c r="C155" s="9">
        <v>3</v>
      </c>
      <c r="D155" s="9">
        <v>4</v>
      </c>
      <c r="E155" s="9">
        <v>5</v>
      </c>
      <c r="F155" s="6"/>
    </row>
    <row r="156" spans="1:6" ht="18">
      <c r="A156" s="7"/>
      <c r="B156" s="7" t="s">
        <v>155</v>
      </c>
      <c r="C156" s="9"/>
      <c r="D156" s="9"/>
      <c r="E156" s="9" t="s">
        <v>166</v>
      </c>
      <c r="F156" s="6"/>
    </row>
    <row r="157" spans="1:6" ht="18">
      <c r="A157" s="7"/>
      <c r="B157" s="7" t="s">
        <v>156</v>
      </c>
      <c r="C157" s="9"/>
      <c r="D157" s="9"/>
      <c r="E157" s="9" t="s">
        <v>166</v>
      </c>
      <c r="F157" s="6"/>
    </row>
    <row r="158" spans="1:6" ht="18">
      <c r="A158" s="7"/>
      <c r="B158" s="7" t="s">
        <v>157</v>
      </c>
      <c r="C158" s="9">
        <v>1</v>
      </c>
      <c r="D158" s="9"/>
      <c r="E158" s="9">
        <v>47104</v>
      </c>
      <c r="F158" s="6"/>
    </row>
    <row r="159" spans="1:6" ht="18">
      <c r="A159" s="7"/>
      <c r="B159" s="7" t="s">
        <v>158</v>
      </c>
      <c r="C159" s="9">
        <v>1</v>
      </c>
      <c r="D159" s="9">
        <v>12</v>
      </c>
      <c r="E159" s="9">
        <v>15600</v>
      </c>
      <c r="F159" s="6"/>
    </row>
    <row r="160" spans="1:6" ht="18">
      <c r="A160" s="7"/>
      <c r="B160" s="7" t="s">
        <v>159</v>
      </c>
      <c r="C160" s="9">
        <v>1</v>
      </c>
      <c r="D160" s="9">
        <v>16560</v>
      </c>
      <c r="E160" s="9">
        <v>5464.8</v>
      </c>
      <c r="F160" s="6">
        <v>0.33</v>
      </c>
    </row>
    <row r="161" spans="1:6" ht="18">
      <c r="A161" s="7"/>
      <c r="B161" s="7" t="s">
        <v>160</v>
      </c>
      <c r="C161" s="9">
        <v>1</v>
      </c>
      <c r="D161" s="9">
        <v>887.5</v>
      </c>
      <c r="E161" s="9">
        <v>21300</v>
      </c>
      <c r="F161" s="6"/>
    </row>
    <row r="162" spans="1:6" ht="18">
      <c r="A162" s="7"/>
      <c r="B162" s="7" t="s">
        <v>161</v>
      </c>
      <c r="C162" s="9">
        <v>1</v>
      </c>
      <c r="D162" s="9">
        <v>12</v>
      </c>
      <c r="E162" s="9">
        <v>19524</v>
      </c>
      <c r="F162" s="6"/>
    </row>
    <row r="163" spans="1:6" ht="18">
      <c r="A163" s="7"/>
      <c r="B163" s="7" t="s">
        <v>162</v>
      </c>
      <c r="C163" s="9"/>
      <c r="D163" s="9"/>
      <c r="E163" s="9">
        <v>18000</v>
      </c>
      <c r="F163" s="6"/>
    </row>
    <row r="164" spans="1:6" ht="18">
      <c r="A164" s="7"/>
      <c r="B164" s="7" t="s">
        <v>163</v>
      </c>
      <c r="C164" s="9"/>
      <c r="D164" s="9"/>
      <c r="E164" s="9" t="s">
        <v>166</v>
      </c>
      <c r="F164" s="6"/>
    </row>
    <row r="165" spans="1:6" ht="18">
      <c r="A165" s="7"/>
      <c r="B165" s="7" t="s">
        <v>164</v>
      </c>
      <c r="C165" s="9"/>
      <c r="D165" s="9"/>
      <c r="E165" s="9" t="s">
        <v>166</v>
      </c>
      <c r="F165" s="6"/>
    </row>
    <row r="166" spans="1:6" ht="18">
      <c r="A166" s="7"/>
      <c r="B166" s="7" t="s">
        <v>165</v>
      </c>
      <c r="C166" s="9"/>
      <c r="D166" s="9"/>
      <c r="E166" s="9" t="s">
        <v>166</v>
      </c>
      <c r="F166" s="6"/>
    </row>
    <row r="167" spans="1:6" ht="18">
      <c r="A167" s="7"/>
      <c r="B167" s="11" t="s">
        <v>48</v>
      </c>
      <c r="C167" s="9" t="s">
        <v>10</v>
      </c>
      <c r="D167" s="9" t="s">
        <v>10</v>
      </c>
      <c r="E167" s="7"/>
      <c r="F167" s="6"/>
    </row>
    <row r="168" spans="1:6" ht="18">
      <c r="A168" s="6"/>
      <c r="B168" s="6"/>
      <c r="C168" s="6"/>
      <c r="D168" s="6"/>
      <c r="E168" s="6"/>
      <c r="F168" s="6"/>
    </row>
    <row r="169" spans="1:6" ht="18">
      <c r="A169" s="148" t="s">
        <v>142</v>
      </c>
      <c r="B169" s="148"/>
      <c r="C169" s="148"/>
      <c r="D169" s="148"/>
      <c r="E169" s="143"/>
      <c r="F169" s="6"/>
    </row>
    <row r="170" spans="1:6" ht="18">
      <c r="A170" s="6"/>
      <c r="B170" s="6"/>
      <c r="C170" s="6"/>
      <c r="D170" s="6"/>
      <c r="E170" s="6"/>
      <c r="F170" s="6"/>
    </row>
    <row r="171" spans="1:6" ht="36">
      <c r="A171" s="9" t="s">
        <v>37</v>
      </c>
      <c r="B171" s="9" t="s">
        <v>66</v>
      </c>
      <c r="C171" s="9" t="s">
        <v>143</v>
      </c>
      <c r="D171" s="10" t="s">
        <v>144</v>
      </c>
      <c r="E171" s="6"/>
      <c r="F171" s="6"/>
    </row>
    <row r="172" spans="1:6" ht="18">
      <c r="A172" s="9">
        <v>1</v>
      </c>
      <c r="B172" s="9">
        <v>2</v>
      </c>
      <c r="C172" s="9">
        <v>3</v>
      </c>
      <c r="D172" s="9">
        <v>4</v>
      </c>
      <c r="E172" s="6"/>
      <c r="F172" s="6"/>
    </row>
    <row r="173" spans="1:6" ht="18">
      <c r="A173" s="7"/>
      <c r="B173" s="7" t="s">
        <v>167</v>
      </c>
      <c r="C173" s="7">
        <v>1</v>
      </c>
      <c r="D173" s="28">
        <v>55491</v>
      </c>
      <c r="E173" s="6"/>
      <c r="F173" s="6"/>
    </row>
    <row r="174" spans="1:6" ht="18">
      <c r="A174" s="7"/>
      <c r="B174" s="7" t="s">
        <v>168</v>
      </c>
      <c r="C174" s="7">
        <v>1</v>
      </c>
      <c r="D174" s="9">
        <v>8500</v>
      </c>
      <c r="E174" s="6"/>
      <c r="F174" s="6"/>
    </row>
    <row r="175" spans="1:6" ht="18.75" customHeight="1">
      <c r="A175" s="7"/>
      <c r="B175" s="7" t="s">
        <v>169</v>
      </c>
      <c r="C175" s="7">
        <v>1</v>
      </c>
      <c r="D175" s="9">
        <v>9000</v>
      </c>
      <c r="E175" s="6"/>
      <c r="F175" s="6"/>
    </row>
    <row r="176" spans="1:6" ht="18">
      <c r="A176" s="7"/>
      <c r="B176" s="7" t="s">
        <v>170</v>
      </c>
      <c r="C176" s="7">
        <v>1</v>
      </c>
      <c r="D176" s="9">
        <v>1090</v>
      </c>
      <c r="E176" s="6"/>
      <c r="F176" s="6"/>
    </row>
    <row r="177" spans="1:6" ht="18">
      <c r="A177" s="7"/>
      <c r="B177" s="7" t="s">
        <v>171</v>
      </c>
      <c r="C177" s="7">
        <v>1</v>
      </c>
      <c r="D177" s="9">
        <v>20000</v>
      </c>
      <c r="E177" s="6"/>
      <c r="F177" s="6"/>
    </row>
    <row r="178" spans="1:6" ht="18">
      <c r="A178" s="7"/>
      <c r="B178" s="7" t="s">
        <v>172</v>
      </c>
      <c r="C178" s="7">
        <v>1</v>
      </c>
      <c r="D178" s="9">
        <v>4200</v>
      </c>
      <c r="E178" s="6"/>
      <c r="F178" s="6"/>
    </row>
    <row r="179" spans="1:6" ht="18">
      <c r="A179" s="7"/>
      <c r="B179" s="7" t="s">
        <v>173</v>
      </c>
      <c r="C179" s="7">
        <v>1</v>
      </c>
      <c r="D179" s="9">
        <v>15000</v>
      </c>
      <c r="E179" s="6"/>
      <c r="F179" s="6"/>
    </row>
    <row r="180" spans="1:6" ht="18">
      <c r="A180" s="7"/>
      <c r="B180" s="7" t="s">
        <v>174</v>
      </c>
      <c r="C180" s="7"/>
      <c r="D180" s="9" t="s">
        <v>166</v>
      </c>
      <c r="E180" s="6"/>
      <c r="F180" s="6"/>
    </row>
    <row r="181" spans="1:6" ht="18">
      <c r="A181" s="7"/>
      <c r="B181" s="9" t="s">
        <v>48</v>
      </c>
      <c r="C181" s="9" t="s">
        <v>10</v>
      </c>
      <c r="D181" s="7"/>
      <c r="E181" s="6"/>
      <c r="F181" s="6"/>
    </row>
    <row r="182" spans="1:6" ht="18">
      <c r="A182" s="8"/>
      <c r="B182" s="26"/>
      <c r="C182" s="26"/>
      <c r="D182" s="8"/>
      <c r="E182" s="6"/>
      <c r="F182" s="6"/>
    </row>
    <row r="183" spans="1:6" ht="18">
      <c r="A183" s="8"/>
      <c r="B183" s="26"/>
      <c r="C183" s="26"/>
      <c r="D183" s="8"/>
      <c r="E183" s="6"/>
      <c r="F183" s="6"/>
    </row>
    <row r="184" spans="1:6" ht="33" customHeight="1">
      <c r="A184" s="8"/>
      <c r="B184" s="26"/>
      <c r="C184" s="26"/>
      <c r="D184" s="8"/>
      <c r="E184" s="6"/>
      <c r="F184" s="6"/>
    </row>
    <row r="185" spans="1:6" ht="18.75" customHeight="1">
      <c r="A185" s="6"/>
      <c r="B185" s="6"/>
      <c r="C185" s="6"/>
      <c r="D185" s="6"/>
      <c r="E185" s="6"/>
      <c r="F185" s="6"/>
    </row>
    <row r="186" spans="1:5" ht="15">
      <c r="A186" s="143" t="s">
        <v>145</v>
      </c>
      <c r="B186" s="144"/>
      <c r="C186" s="144"/>
      <c r="D186" s="144"/>
      <c r="E186" s="144"/>
    </row>
    <row r="187" spans="1:5" ht="18">
      <c r="A187" s="6"/>
      <c r="B187" s="6"/>
      <c r="C187" s="6"/>
      <c r="D187" s="6"/>
      <c r="E187" s="25"/>
    </row>
    <row r="188" spans="1:5" ht="36">
      <c r="A188" s="9" t="s">
        <v>37</v>
      </c>
      <c r="B188" s="9" t="s">
        <v>66</v>
      </c>
      <c r="C188" s="9" t="s">
        <v>135</v>
      </c>
      <c r="D188" s="10" t="s">
        <v>146</v>
      </c>
      <c r="E188" s="10" t="s">
        <v>147</v>
      </c>
    </row>
    <row r="189" spans="1:5" ht="18">
      <c r="A189" s="9"/>
      <c r="B189" s="9">
        <v>1</v>
      </c>
      <c r="C189" s="9">
        <v>2</v>
      </c>
      <c r="D189" s="9">
        <v>3</v>
      </c>
      <c r="E189" s="9">
        <v>4</v>
      </c>
    </row>
    <row r="190" spans="1:5" ht="18">
      <c r="A190" s="7"/>
      <c r="B190" s="7" t="s">
        <v>175</v>
      </c>
      <c r="C190" s="7"/>
      <c r="D190" s="7"/>
      <c r="E190" s="9" t="s">
        <v>166</v>
      </c>
    </row>
    <row r="191" spans="1:5" ht="18">
      <c r="A191" s="7"/>
      <c r="B191" s="7" t="s">
        <v>176</v>
      </c>
      <c r="C191" s="7"/>
      <c r="D191" s="7"/>
      <c r="E191" s="9" t="s">
        <v>166</v>
      </c>
    </row>
    <row r="192" spans="1:5" ht="18">
      <c r="A192" s="7"/>
      <c r="B192" s="7" t="s">
        <v>177</v>
      </c>
      <c r="C192" s="7"/>
      <c r="D192" s="7"/>
      <c r="E192" s="9" t="s">
        <v>166</v>
      </c>
    </row>
    <row r="193" spans="1:5" ht="18">
      <c r="A193" s="7"/>
      <c r="B193" s="7" t="s">
        <v>178</v>
      </c>
      <c r="C193" s="29">
        <f>E193/D193</f>
        <v>16061.624649859943</v>
      </c>
      <c r="D193" s="7">
        <v>35.7</v>
      </c>
      <c r="E193" s="9">
        <v>573400</v>
      </c>
    </row>
    <row r="194" spans="1:5" ht="18">
      <c r="A194" s="7"/>
      <c r="B194" s="7" t="s">
        <v>179</v>
      </c>
      <c r="C194" s="7"/>
      <c r="D194" s="7"/>
      <c r="E194" s="9" t="s">
        <v>166</v>
      </c>
    </row>
    <row r="195" spans="1:5" ht="18">
      <c r="A195" s="7"/>
      <c r="B195" s="7" t="s">
        <v>180</v>
      </c>
      <c r="C195" s="7"/>
      <c r="D195" s="7"/>
      <c r="E195" s="9" t="s">
        <v>166</v>
      </c>
    </row>
    <row r="196" spans="1:5" ht="18">
      <c r="A196" s="7"/>
      <c r="B196" s="11" t="s">
        <v>48</v>
      </c>
      <c r="C196" s="7"/>
      <c r="D196" s="9" t="s">
        <v>10</v>
      </c>
      <c r="E196" s="7"/>
    </row>
    <row r="197" spans="1:4" ht="18">
      <c r="A197" s="6"/>
      <c r="B197" s="6"/>
      <c r="C197" s="6"/>
      <c r="D197" s="6"/>
    </row>
    <row r="198" ht="18">
      <c r="E198" s="6"/>
    </row>
  </sheetData>
  <mergeCells count="55">
    <mergeCell ref="J24:J26"/>
    <mergeCell ref="A6:J6"/>
    <mergeCell ref="A19:J19"/>
    <mergeCell ref="A17:J17"/>
    <mergeCell ref="A15:J15"/>
    <mergeCell ref="A14:J14"/>
    <mergeCell ref="A13:J13"/>
    <mergeCell ref="A10:J10"/>
    <mergeCell ref="A11:J11"/>
    <mergeCell ref="A12:J12"/>
    <mergeCell ref="A1:J1"/>
    <mergeCell ref="A2:J2"/>
    <mergeCell ref="A3:J3"/>
    <mergeCell ref="A4:J4"/>
    <mergeCell ref="A5:J5"/>
    <mergeCell ref="A35:F35"/>
    <mergeCell ref="A43:F43"/>
    <mergeCell ref="A7:J7"/>
    <mergeCell ref="A8:J8"/>
    <mergeCell ref="A9:J9"/>
    <mergeCell ref="A33:B33"/>
    <mergeCell ref="A22:J22"/>
    <mergeCell ref="A20:J20"/>
    <mergeCell ref="A24:A26"/>
    <mergeCell ref="B24:B26"/>
    <mergeCell ref="C24:C26"/>
    <mergeCell ref="D24:G24"/>
    <mergeCell ref="E25:G25"/>
    <mergeCell ref="D25:D26"/>
    <mergeCell ref="H24:H26"/>
    <mergeCell ref="I24:I26"/>
    <mergeCell ref="A101:E101"/>
    <mergeCell ref="A51:D51"/>
    <mergeCell ref="A52:D52"/>
    <mergeCell ref="A53:D53"/>
    <mergeCell ref="A54:D54"/>
    <mergeCell ref="A71:E71"/>
    <mergeCell ref="A79:E79"/>
    <mergeCell ref="A81:E81"/>
    <mergeCell ref="A82:E82"/>
    <mergeCell ref="A90:E90"/>
    <mergeCell ref="A92:E92"/>
    <mergeCell ref="A93:E93"/>
    <mergeCell ref="A186:E186"/>
    <mergeCell ref="A103:E103"/>
    <mergeCell ref="A104:E104"/>
    <mergeCell ref="A117:F117"/>
    <mergeCell ref="A112:F112"/>
    <mergeCell ref="A114:F114"/>
    <mergeCell ref="A115:F115"/>
    <mergeCell ref="A125:E125"/>
    <mergeCell ref="A133:F133"/>
    <mergeCell ref="A144:E144"/>
    <mergeCell ref="A152:E152"/>
    <mergeCell ref="A169:E169"/>
  </mergeCells>
  <printOptions/>
  <pageMargins left="0" right="0" top="0" bottom="0" header="0.31496062992125984" footer="0.31496062992125984"/>
  <pageSetup horizontalDpi="180" verticalDpi="180" orientation="landscape" paperSize="9" scale="66" r:id="rId1"/>
  <rowBreaks count="6" manualBreakCount="6">
    <brk id="33" max="16383" man="1"/>
    <brk id="49" max="16383" man="1"/>
    <brk id="69" max="16383" man="1"/>
    <brk id="77" max="16383" man="1"/>
    <brk id="133" max="16383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2020-01-09T05:50:07Z</dcterms:modified>
  <cp:category/>
  <cp:version/>
  <cp:contentType/>
  <cp:contentStatus/>
</cp:coreProperties>
</file>