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 tabRatio="958"/>
  </bookViews>
  <sheets>
    <sheet name="доу 14" sheetId="27" r:id="rId1"/>
  </sheets>
  <definedNames>
    <definedName name="_xlnm._FilterDatabase" localSheetId="0" hidden="1">'доу 14'!$B$2:$O$87</definedName>
  </definedNames>
  <calcPr calcId="124519"/>
</workbook>
</file>

<file path=xl/calcChain.xml><?xml version="1.0" encoding="utf-8"?>
<calcChain xmlns="http://schemas.openxmlformats.org/spreadsheetml/2006/main">
  <c r="I35" i="27"/>
  <c r="I67"/>
  <c r="K90"/>
  <c r="K89"/>
  <c r="I87" l="1"/>
  <c r="I90" l="1"/>
  <c r="I83"/>
  <c r="I51"/>
  <c r="J90" l="1"/>
  <c r="J89"/>
  <c r="K85" l="1"/>
  <c r="K81"/>
  <c r="K65"/>
  <c r="K87"/>
  <c r="K86"/>
  <c r="K84"/>
  <c r="K83"/>
  <c r="K82"/>
  <c r="K80"/>
  <c r="K67"/>
  <c r="K66"/>
  <c r="K6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8"/>
  <c r="K69"/>
  <c r="K70"/>
  <c r="K71"/>
  <c r="K72"/>
  <c r="K73"/>
  <c r="K74"/>
  <c r="K75"/>
  <c r="K76"/>
  <c r="K77"/>
  <c r="K78"/>
  <c r="K79"/>
  <c r="I89" l="1"/>
  <c r="L87"/>
  <c r="L83"/>
  <c r="L79"/>
  <c r="L75"/>
  <c r="L71"/>
  <c r="L67"/>
  <c r="L63"/>
  <c r="L59"/>
  <c r="L55"/>
  <c r="L51"/>
  <c r="L47"/>
  <c r="L43"/>
  <c r="L39"/>
  <c r="L35"/>
  <c r="L31"/>
  <c r="L27"/>
  <c r="L23"/>
  <c r="L19"/>
  <c r="L15"/>
  <c r="L11"/>
  <c r="L7"/>
  <c r="L8" l="1"/>
  <c r="M8" s="1"/>
  <c r="L16"/>
  <c r="M16" s="1"/>
  <c r="L24"/>
  <c r="M24" s="1"/>
  <c r="L32"/>
  <c r="M32" s="1"/>
  <c r="L4"/>
  <c r="M4" s="1"/>
  <c r="L12"/>
  <c r="M12" s="1"/>
  <c r="L20"/>
  <c r="M20" s="1"/>
  <c r="L28"/>
  <c r="M28" s="1"/>
  <c r="L36"/>
  <c r="M36" s="1"/>
  <c r="L40"/>
  <c r="M40" s="1"/>
  <c r="L44"/>
  <c r="M44" s="1"/>
  <c r="L48"/>
  <c r="M48" s="1"/>
  <c r="L52"/>
  <c r="M52" s="1"/>
  <c r="L56"/>
  <c r="M56" s="1"/>
  <c r="L64"/>
  <c r="M64" s="1"/>
  <c r="L72"/>
  <c r="M72" s="1"/>
  <c r="L80"/>
  <c r="M80" s="1"/>
  <c r="L60"/>
  <c r="M60" s="1"/>
  <c r="L68"/>
  <c r="M68" s="1"/>
  <c r="L76"/>
  <c r="M76" s="1"/>
  <c r="L84"/>
  <c r="M84" s="1"/>
</calcChain>
</file>

<file path=xl/sharedStrings.xml><?xml version="1.0" encoding="utf-8"?>
<sst xmlns="http://schemas.openxmlformats.org/spreadsheetml/2006/main" count="334" uniqueCount="72">
  <si>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</si>
  <si>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</si>
  <si>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</si>
  <si>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</si>
  <si>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</si>
  <si>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</si>
  <si>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</si>
  <si>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</si>
  <si>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</si>
  <si>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</si>
  <si>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услуга</t>
  </si>
  <si>
    <t>Показатель качества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</si>
  <si>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</si>
  <si>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процент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</si>
  <si>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</si>
  <si>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 xml:space="preserve"> 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</si>
  <si>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Показатель объема</t>
  </si>
  <si>
    <t>Количество физических лиц</t>
  </si>
  <si>
    <t>человек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</si>
  <si>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</si>
  <si>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</si>
  <si>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</si>
  <si>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</si>
  <si>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Муниципальное задание в целом выполнено</t>
  </si>
  <si>
    <t>Кузнецова Юлия Витальевна 265-55-10</t>
  </si>
  <si>
    <t>Наименование учреждения, оказывающего услугу (выполняещего работу)</t>
  </si>
  <si>
    <t>Уникальный номер реестровой записи</t>
  </si>
  <si>
    <t>МБДОУ №14</t>
  </si>
  <si>
    <t>Реализация основных общеобразовательных программ дошкольного образования (адаптированная программа, ОВЗ, от 3 до 8, очная, полного дня)</t>
  </si>
  <si>
    <t>Реализация основных общеобразовательных программ дошкольного образования (адапптированная программа, ОВЗ, от 3 до 8, очная,ГКП)</t>
  </si>
  <si>
    <t>Реализация основных общеобразовательных программ дошкольного образования (адаптированная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</si>
  <si>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программа,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</si>
  <si>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</si>
  <si>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</si>
  <si>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</si>
  <si>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</si>
  <si>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</si>
  <si>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</si>
  <si>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</si>
  <si>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 (лица за исключением льготных категор, от 3 до 8,ГКП)</t>
  </si>
  <si>
    <t>Присмотр и уход (туберкул, от 3 до 8, полного дня)</t>
  </si>
  <si>
    <t>Присмотр и уход (инвалиды, до 38, полного дня)</t>
  </si>
  <si>
    <t>Присмотр и уход (инвалиды, до 3, ГКП)</t>
  </si>
  <si>
    <r>
      <t>Реализация основных общеобразовательных программ дошкольного образования</t>
    </r>
    <r>
      <rPr>
        <b/>
        <sz val="9"/>
        <color indexed="8"/>
        <rFont val="Times New Roman"/>
        <family val="1"/>
        <charset val="204"/>
      </rPr>
      <t xml:space="preserve"> (не указано, не указано,от 3 до 8, очная, полного дня)</t>
    </r>
  </si>
  <si>
    <r>
      <t xml:space="preserve">Реализация основных общеобразовательных программ дошкольного образования </t>
    </r>
    <r>
      <rPr>
        <b/>
        <sz val="9"/>
        <color indexed="8"/>
        <rFont val="Times New Roman"/>
        <family val="1"/>
        <charset val="204"/>
      </rPr>
      <t>(не указано, не указано,до 3 лет, очная, группа полного дня)</t>
    </r>
  </si>
  <si>
    <r>
      <t>Реализация основных общеобразовательных программ дошкольного образования</t>
    </r>
    <r>
      <rPr>
        <b/>
        <sz val="9"/>
        <color indexed="8"/>
        <rFont val="Times New Roman"/>
        <family val="1"/>
        <charset val="204"/>
      </rPr>
      <t xml:space="preserve"> (не указано, не указано,до 3 лет, очная, ГКП)</t>
    </r>
  </si>
  <si>
    <r>
      <t>Присмотр и уход</t>
    </r>
    <r>
      <rPr>
        <b/>
        <sz val="9"/>
        <color indexed="8"/>
        <rFont val="Times New Roman"/>
        <family val="1"/>
        <charset val="204"/>
      </rPr>
      <t xml:space="preserve"> (лица за исключением льготных категор, от 3 до 8,полного дня)</t>
    </r>
  </si>
  <si>
    <r>
      <t xml:space="preserve">Присмотр и уход  </t>
    </r>
    <r>
      <rPr>
        <b/>
        <sz val="9"/>
        <color indexed="8"/>
        <rFont val="Times New Roman"/>
        <family val="1"/>
        <charset val="204"/>
      </rPr>
      <t>( лица за исключением льготных категорий, до 3 , ГКП)</t>
    </r>
  </si>
  <si>
    <r>
      <t>Присмотр и уход</t>
    </r>
    <r>
      <rPr>
        <b/>
        <sz val="9"/>
        <color indexed="8"/>
        <rFont val="Times New Roman"/>
        <family val="1"/>
        <charset val="204"/>
      </rPr>
      <t xml:space="preserve">  ( лица за исключением льготных категорий, до 3 , полного дня)</t>
    </r>
  </si>
  <si>
    <t>О.В.Двугрошева</t>
  </si>
  <si>
    <t>Директор МКУ "ЦБУО Кировского района</t>
  </si>
  <si>
    <t>Значение, утвержденное в муниципальном задании на 2018 год, (К1плi, К2плi&lt;1&gt;)</t>
  </si>
  <si>
    <t>801011О.99.0.БВ24АВ42000</t>
  </si>
  <si>
    <t>801011О.99.0.БВ24АВ40000</t>
  </si>
  <si>
    <t>801011О.99.0.БВ24АК60000</t>
  </si>
  <si>
    <t>801011О.99.0.БВ24АК62000</t>
  </si>
  <si>
    <t>801011О.99.0.БВ24ГД80000</t>
  </si>
  <si>
    <t>801011О.99.0.БВ24ГД82000</t>
  </si>
  <si>
    <t>801011О.99.0.БВ24ДН80000</t>
  </si>
  <si>
    <t>801011О.99.0.БВ24ДН82000</t>
  </si>
  <si>
    <t>801011О.99.0.БВ24ГЖ02000</t>
  </si>
  <si>
    <t>801011О.99.0.БВ24ДП00000</t>
  </si>
  <si>
    <t>801011О.99.0.БВ24ДП020000</t>
  </si>
  <si>
    <t>853211О.99.0.ББ20АА06000</t>
  </si>
  <si>
    <t>853211О.99.0.ББ20АА08000</t>
  </si>
  <si>
    <t>853211О.99.0.ББ20АА48000</t>
  </si>
  <si>
    <t>853211О.99.0.ББ20АА50000</t>
  </si>
  <si>
    <t>853211О.99.0.ББ20АА18000</t>
  </si>
  <si>
    <t>853211О.99.0.ББ20АА20000</t>
  </si>
  <si>
    <t>853211О.99.0.ББ20АА62000</t>
  </si>
  <si>
    <t>Фактическое значение за 2018 года, (К1фi, К2фi&lt;2&gt;)</t>
  </si>
  <si>
    <t>Отчет об исполнении муниципального задания за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</si>
</sst>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Alignment="1">
      <alignment wrapText="1"/>
    </xf>
    <xf numFmtId="0" fontId="0" fillId="0" borderId="0" xfId="0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164" fontId="4" fillId="3" borderId="1" xfId="1" applyNumberFormat="1" applyFont="1" applyFill="1" applyBorder="1" applyAlignment="1">
      <alignment horizontal="center" wrapText="1"/>
    </xf>
    <xf numFmtId="165" fontId="7" fillId="3" borderId="1" xfId="1" applyNumberFormat="1" applyFont="1" applyFill="1" applyBorder="1" applyAlignment="1">
      <alignment horizontal="center" wrapText="1"/>
    </xf>
    <xf numFmtId="0" fontId="8" fillId="3" borderId="1" xfId="0" applyFont="1" applyFill="1" applyBorder="1"/>
    <xf numFmtId="0" fontId="0" fillId="3" borderId="0" xfId="0" applyFill="1"/>
    <xf numFmtId="49" fontId="9" fillId="3" borderId="1" xfId="0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5" fontId="8" fillId="3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/>
    <xf numFmtId="164" fontId="4" fillId="0" borderId="1" xfId="1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0" xfId="0" applyFont="1"/>
    <xf numFmtId="0" fontId="14" fillId="0" borderId="0" xfId="0" applyFont="1"/>
    <xf numFmtId="165" fontId="0" fillId="0" borderId="0" xfId="0" applyNumberFormat="1" applyFill="1"/>
    <xf numFmtId="165" fontId="4" fillId="3" borderId="1" xfId="1" applyNumberFormat="1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49" fontId="5" fillId="3" borderId="2" xfId="0" quotePrefix="1" applyNumberFormat="1" applyFont="1" applyFill="1" applyBorder="1" applyAlignment="1">
      <alignment horizontal="center" vertical="top" wrapText="1"/>
    </xf>
    <xf numFmtId="49" fontId="5" fillId="3" borderId="3" xfId="0" quotePrefix="1" applyNumberFormat="1" applyFont="1" applyFill="1" applyBorder="1" applyAlignment="1">
      <alignment horizontal="center" vertical="top" wrapText="1"/>
    </xf>
    <xf numFmtId="49" fontId="5" fillId="3" borderId="4" xfId="0" quotePrefix="1" applyNumberFormat="1" applyFont="1" applyFill="1" applyBorder="1" applyAlignment="1">
      <alignment horizontal="center" vertical="top" wrapText="1"/>
    </xf>
    <xf numFmtId="165" fontId="4" fillId="3" borderId="1" xfId="1" applyNumberFormat="1" applyFont="1" applyFill="1" applyBorder="1" applyAlignment="1" applyProtection="1">
      <alignment horizontal="center" wrapText="1"/>
    </xf>
    <xf numFmtId="165" fontId="0" fillId="4" borderId="0" xfId="0" applyNumberFormat="1" applyFill="1"/>
    <xf numFmtId="3" fontId="4" fillId="0" borderId="1" xfId="1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5" fillId="3" borderId="2" xfId="0" quotePrefix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3" borderId="2" xfId="0" quotePrefix="1" applyNumberFormat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2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4" fillId="3" borderId="1" xfId="1" applyNumberFormat="1" applyFont="1" applyFill="1" applyBorder="1" applyAlignment="1" applyProtection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92"/>
  <sheetViews>
    <sheetView tabSelected="1" view="pageBreakPreview" zoomScale="90" zoomScaleNormal="70" zoomScaleSheetLayoutView="90" workbookViewId="0">
      <selection sqref="A1:O1"/>
    </sheetView>
  </sheetViews>
  <sheetFormatPr defaultRowHeight="15"/>
  <cols>
    <col min="1" max="1" width="3.5703125" customWidth="1"/>
    <col min="2" max="2" width="17.85546875" customWidth="1"/>
    <col min="3" max="3" width="24" customWidth="1"/>
    <col min="4" max="5" width="17.85546875" customWidth="1"/>
    <col min="6" max="6" width="17.85546875" style="26" customWidth="1"/>
    <col min="7" max="8" width="17.85546875" customWidth="1"/>
    <col min="9" max="9" width="17.85546875" style="2" customWidth="1"/>
    <col min="10" max="10" width="17.5703125" customWidth="1"/>
    <col min="11" max="14" width="17.85546875" customWidth="1"/>
    <col min="15" max="15" width="17.85546875" hidden="1" customWidth="1"/>
  </cols>
  <sheetData>
    <row r="1" spans="1:18" s="45" customFormat="1" ht="15.75">
      <c r="A1" s="54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s="1" customFormat="1" ht="113.25" customHeight="1">
      <c r="B2" s="21" t="s">
        <v>25</v>
      </c>
      <c r="C2" s="20" t="s">
        <v>26</v>
      </c>
      <c r="D2" s="20" t="s">
        <v>0</v>
      </c>
      <c r="E2" s="21" t="s">
        <v>1</v>
      </c>
      <c r="F2" s="20" t="s">
        <v>2</v>
      </c>
      <c r="G2" s="20" t="s">
        <v>3</v>
      </c>
      <c r="H2" s="20" t="s">
        <v>4</v>
      </c>
      <c r="I2" s="22" t="s">
        <v>51</v>
      </c>
      <c r="J2" s="22" t="s">
        <v>70</v>
      </c>
      <c r="K2" s="20" t="s">
        <v>5</v>
      </c>
      <c r="L2" s="20" t="s">
        <v>6</v>
      </c>
      <c r="M2" s="20" t="s">
        <v>7</v>
      </c>
      <c r="N2" s="21" t="s">
        <v>8</v>
      </c>
      <c r="O2" s="21" t="s">
        <v>9</v>
      </c>
    </row>
    <row r="3" spans="1:18" s="18" customFormat="1" ht="22.5" customHeight="1">
      <c r="B3" s="19">
        <v>1</v>
      </c>
      <c r="C3" s="17">
        <v>2</v>
      </c>
      <c r="D3" s="19">
        <v>3</v>
      </c>
      <c r="E3" s="4">
        <v>4</v>
      </c>
      <c r="F3" s="24">
        <v>5</v>
      </c>
      <c r="G3" s="19">
        <v>6</v>
      </c>
      <c r="H3" s="19">
        <v>7</v>
      </c>
      <c r="I3" s="19">
        <v>8</v>
      </c>
      <c r="J3" s="17">
        <v>9</v>
      </c>
      <c r="K3" s="19">
        <v>10</v>
      </c>
      <c r="L3" s="19">
        <v>11</v>
      </c>
      <c r="M3" s="19">
        <v>12</v>
      </c>
      <c r="N3" s="19">
        <v>13</v>
      </c>
      <c r="O3" s="4">
        <v>13</v>
      </c>
    </row>
    <row r="4" spans="1:18" s="2" customFormat="1" ht="42" customHeight="1">
      <c r="A4" s="10"/>
      <c r="B4" s="67" t="s">
        <v>27</v>
      </c>
      <c r="C4" s="46" t="s">
        <v>52</v>
      </c>
      <c r="D4" s="46" t="s">
        <v>28</v>
      </c>
      <c r="E4" s="67" t="s">
        <v>10</v>
      </c>
      <c r="F4" s="25" t="s">
        <v>11</v>
      </c>
      <c r="G4" s="5" t="s">
        <v>12</v>
      </c>
      <c r="H4" s="6" t="s">
        <v>13</v>
      </c>
      <c r="I4" s="27">
        <v>10</v>
      </c>
      <c r="J4" s="35">
        <v>10.5</v>
      </c>
      <c r="K4" s="8">
        <f>IF(I4/J4*100&gt;100,100,I4/J4*100)</f>
        <v>95.238095238095227</v>
      </c>
      <c r="L4" s="68">
        <f>(K4+K5+K6)/3</f>
        <v>97.746031746031747</v>
      </c>
      <c r="M4" s="65">
        <f>(L4+L7)/2</f>
        <v>98.873015873015873</v>
      </c>
      <c r="N4" s="60" t="s">
        <v>23</v>
      </c>
      <c r="O4" s="9"/>
      <c r="P4" s="10"/>
      <c r="Q4" s="10"/>
      <c r="R4" s="10"/>
    </row>
    <row r="5" spans="1:18" s="2" customFormat="1" ht="42" customHeight="1">
      <c r="A5" s="10"/>
      <c r="B5" s="49"/>
      <c r="C5" s="47"/>
      <c r="D5" s="49"/>
      <c r="E5" s="47"/>
      <c r="F5" s="25" t="s">
        <v>11</v>
      </c>
      <c r="G5" s="5" t="s">
        <v>14</v>
      </c>
      <c r="H5" s="6" t="s">
        <v>13</v>
      </c>
      <c r="I5" s="27">
        <v>100</v>
      </c>
      <c r="J5" s="35">
        <v>98</v>
      </c>
      <c r="K5" s="8">
        <f>IF(J5/I5*100&gt;100,100,J5/I5*100)</f>
        <v>98</v>
      </c>
      <c r="L5" s="69"/>
      <c r="M5" s="66"/>
      <c r="N5" s="61"/>
      <c r="O5" s="9"/>
      <c r="P5" s="10"/>
      <c r="Q5" s="10"/>
      <c r="R5" s="10"/>
    </row>
    <row r="6" spans="1:18" s="2" customFormat="1" ht="36" customHeight="1">
      <c r="A6" s="10"/>
      <c r="B6" s="49"/>
      <c r="C6" s="47"/>
      <c r="D6" s="49"/>
      <c r="E6" s="47"/>
      <c r="F6" s="25" t="s">
        <v>11</v>
      </c>
      <c r="G6" s="5" t="s">
        <v>15</v>
      </c>
      <c r="H6" s="6" t="s">
        <v>13</v>
      </c>
      <c r="I6" s="27">
        <v>50</v>
      </c>
      <c r="J6" s="7">
        <v>50</v>
      </c>
      <c r="K6" s="8">
        <f>IF(J6/I6*100&gt;100,100,J6/I6*100)</f>
        <v>100</v>
      </c>
      <c r="L6" s="69"/>
      <c r="M6" s="66"/>
      <c r="N6" s="61"/>
      <c r="O6" s="9"/>
      <c r="P6" s="10"/>
      <c r="Q6" s="10"/>
      <c r="R6" s="10"/>
    </row>
    <row r="7" spans="1:18" s="2" customFormat="1" ht="30.75" customHeight="1">
      <c r="A7" s="10"/>
      <c r="B7" s="49"/>
      <c r="C7" s="48"/>
      <c r="D7" s="50"/>
      <c r="E7" s="48"/>
      <c r="F7" s="25" t="s">
        <v>16</v>
      </c>
      <c r="G7" s="11" t="s">
        <v>17</v>
      </c>
      <c r="H7" s="6" t="s">
        <v>18</v>
      </c>
      <c r="I7" s="43">
        <v>1</v>
      </c>
      <c r="J7" s="44">
        <v>1</v>
      </c>
      <c r="K7" s="8">
        <f>IF(J7/I7*100&gt;100,100,J7/I7*100)</f>
        <v>100</v>
      </c>
      <c r="L7" s="13">
        <f>K7</f>
        <v>100</v>
      </c>
      <c r="M7" s="66"/>
      <c r="N7" s="61"/>
      <c r="O7" s="9"/>
      <c r="P7" s="10"/>
      <c r="Q7" s="10"/>
      <c r="R7" s="10"/>
    </row>
    <row r="8" spans="1:18" s="2" customFormat="1" ht="42" hidden="1" customHeight="1">
      <c r="A8" s="10"/>
      <c r="B8" s="49"/>
      <c r="C8" s="46" t="s">
        <v>53</v>
      </c>
      <c r="D8" s="46" t="s">
        <v>29</v>
      </c>
      <c r="E8" s="59" t="s">
        <v>10</v>
      </c>
      <c r="F8" s="25" t="s">
        <v>11</v>
      </c>
      <c r="G8" s="5" t="s">
        <v>12</v>
      </c>
      <c r="H8" s="6" t="s">
        <v>13</v>
      </c>
      <c r="I8" s="27"/>
      <c r="J8" s="35"/>
      <c r="K8" s="8" t="e">
        <f>IF(I8/J8*100&gt;100,100,I8/J8*100)</f>
        <v>#DIV/0!</v>
      </c>
      <c r="L8" s="68" t="e">
        <f>(K8+K9+K10)/3</f>
        <v>#DIV/0!</v>
      </c>
      <c r="M8" s="65" t="e">
        <f>(L8+L11)/2</f>
        <v>#DIV/0!</v>
      </c>
      <c r="N8" s="61"/>
      <c r="O8" s="9"/>
      <c r="P8" s="10"/>
      <c r="Q8" s="10"/>
      <c r="R8" s="10"/>
    </row>
    <row r="9" spans="1:18" s="2" customFormat="1" ht="42" hidden="1" customHeight="1">
      <c r="A9" s="10"/>
      <c r="B9" s="49"/>
      <c r="C9" s="47"/>
      <c r="D9" s="49"/>
      <c r="E9" s="47"/>
      <c r="F9" s="25" t="s">
        <v>11</v>
      </c>
      <c r="G9" s="5" t="s">
        <v>14</v>
      </c>
      <c r="H9" s="6" t="s">
        <v>13</v>
      </c>
      <c r="I9" s="27"/>
      <c r="J9" s="35"/>
      <c r="K9" s="8" t="e">
        <f>IF(J9/I9*100&gt;100,100,J9/I9*100)</f>
        <v>#DIV/0!</v>
      </c>
      <c r="L9" s="69"/>
      <c r="M9" s="66"/>
      <c r="N9" s="61"/>
      <c r="O9" s="9"/>
      <c r="P9" s="10"/>
      <c r="Q9" s="10"/>
      <c r="R9" s="10"/>
    </row>
    <row r="10" spans="1:18" s="2" customFormat="1" ht="36" hidden="1" customHeight="1">
      <c r="A10" s="10"/>
      <c r="B10" s="49"/>
      <c r="C10" s="47"/>
      <c r="D10" s="49"/>
      <c r="E10" s="47"/>
      <c r="F10" s="25" t="s">
        <v>11</v>
      </c>
      <c r="G10" s="5" t="s">
        <v>15</v>
      </c>
      <c r="H10" s="6" t="s">
        <v>13</v>
      </c>
      <c r="I10" s="37"/>
      <c r="J10" s="7"/>
      <c r="K10" s="8" t="e">
        <f>IF(J10/I10*100&gt;100,100,J10/I10*100)</f>
        <v>#DIV/0!</v>
      </c>
      <c r="L10" s="69"/>
      <c r="M10" s="66"/>
      <c r="N10" s="61"/>
      <c r="O10" s="9"/>
      <c r="P10" s="10"/>
      <c r="Q10" s="10"/>
      <c r="R10" s="10"/>
    </row>
    <row r="11" spans="1:18" s="2" customFormat="1" ht="30.75" hidden="1" customHeight="1">
      <c r="A11" s="10"/>
      <c r="B11" s="49"/>
      <c r="C11" s="48"/>
      <c r="D11" s="50"/>
      <c r="E11" s="48"/>
      <c r="F11" s="25" t="s">
        <v>16</v>
      </c>
      <c r="G11" s="11" t="s">
        <v>17</v>
      </c>
      <c r="H11" s="6" t="s">
        <v>18</v>
      </c>
      <c r="I11" s="31"/>
      <c r="J11" s="12"/>
      <c r="K11" s="8" t="e">
        <f>IF(J11/I11*100&gt;100,100,J11/I11*100)</f>
        <v>#DIV/0!</v>
      </c>
      <c r="L11" s="13" t="e">
        <f>K11</f>
        <v>#DIV/0!</v>
      </c>
      <c r="M11" s="66"/>
      <c r="N11" s="61"/>
      <c r="O11" s="9"/>
      <c r="P11" s="10"/>
      <c r="Q11" s="10"/>
      <c r="R11" s="10"/>
    </row>
    <row r="12" spans="1:18" s="2" customFormat="1" ht="42" hidden="1" customHeight="1">
      <c r="A12" s="10"/>
      <c r="B12" s="49"/>
      <c r="C12" s="46" t="s">
        <v>54</v>
      </c>
      <c r="D12" s="46" t="s">
        <v>31</v>
      </c>
      <c r="E12" s="59" t="s">
        <v>10</v>
      </c>
      <c r="F12" s="25" t="s">
        <v>11</v>
      </c>
      <c r="G12" s="5" t="s">
        <v>12</v>
      </c>
      <c r="H12" s="6" t="s">
        <v>13</v>
      </c>
      <c r="I12" s="27"/>
      <c r="J12" s="35"/>
      <c r="K12" s="8" t="e">
        <f>IF(I12/J12*100&gt;100,100,I12/J12*100)</f>
        <v>#DIV/0!</v>
      </c>
      <c r="L12" s="68" t="e">
        <f>(K12+K13+K14)/3</f>
        <v>#DIV/0!</v>
      </c>
      <c r="M12" s="65" t="e">
        <f>(L12+L15)/2</f>
        <v>#DIV/0!</v>
      </c>
      <c r="N12" s="61"/>
      <c r="O12" s="9"/>
      <c r="P12" s="10"/>
      <c r="Q12" s="10"/>
      <c r="R12" s="10"/>
    </row>
    <row r="13" spans="1:18" s="2" customFormat="1" ht="42" hidden="1" customHeight="1">
      <c r="A13" s="10"/>
      <c r="B13" s="49"/>
      <c r="C13" s="47"/>
      <c r="D13" s="49"/>
      <c r="E13" s="47"/>
      <c r="F13" s="25" t="s">
        <v>11</v>
      </c>
      <c r="G13" s="5" t="s">
        <v>14</v>
      </c>
      <c r="H13" s="6" t="s">
        <v>13</v>
      </c>
      <c r="I13" s="27"/>
      <c r="J13" s="35"/>
      <c r="K13" s="8" t="e">
        <f>IF(J13/I13*100&gt;100,100,J13/I13*100)</f>
        <v>#DIV/0!</v>
      </c>
      <c r="L13" s="69"/>
      <c r="M13" s="66"/>
      <c r="N13" s="61"/>
      <c r="O13" s="9"/>
      <c r="P13" s="10"/>
      <c r="Q13" s="10"/>
      <c r="R13" s="10"/>
    </row>
    <row r="14" spans="1:18" s="2" customFormat="1" ht="36" hidden="1" customHeight="1">
      <c r="A14" s="10"/>
      <c r="B14" s="49"/>
      <c r="C14" s="47"/>
      <c r="D14" s="49"/>
      <c r="E14" s="47"/>
      <c r="F14" s="25" t="s">
        <v>11</v>
      </c>
      <c r="G14" s="5" t="s">
        <v>15</v>
      </c>
      <c r="H14" s="6" t="s">
        <v>13</v>
      </c>
      <c r="I14" s="27"/>
      <c r="J14" s="7"/>
      <c r="K14" s="8" t="e">
        <f>IF(J14/I14*100&gt;100,100,J14/I14*100)</f>
        <v>#DIV/0!</v>
      </c>
      <c r="L14" s="69"/>
      <c r="M14" s="66"/>
      <c r="N14" s="61"/>
      <c r="O14" s="9"/>
      <c r="P14" s="10"/>
      <c r="Q14" s="10"/>
      <c r="R14" s="10"/>
    </row>
    <row r="15" spans="1:18" s="2" customFormat="1" ht="30.75" hidden="1" customHeight="1">
      <c r="A15" s="10"/>
      <c r="B15" s="49"/>
      <c r="C15" s="48"/>
      <c r="D15" s="50"/>
      <c r="E15" s="48"/>
      <c r="F15" s="25" t="s">
        <v>16</v>
      </c>
      <c r="G15" s="11" t="s">
        <v>17</v>
      </c>
      <c r="H15" s="6" t="s">
        <v>18</v>
      </c>
      <c r="I15" s="31"/>
      <c r="J15" s="28"/>
      <c r="K15" s="8" t="e">
        <f>IF(J15/I15*100&gt;100,100,J15/I15*100)</f>
        <v>#DIV/0!</v>
      </c>
      <c r="L15" s="13" t="e">
        <f>K15</f>
        <v>#DIV/0!</v>
      </c>
      <c r="M15" s="66"/>
      <c r="N15" s="61"/>
      <c r="O15" s="9"/>
      <c r="P15" s="10"/>
      <c r="Q15" s="10"/>
      <c r="R15" s="10"/>
    </row>
    <row r="16" spans="1:18" s="2" customFormat="1" ht="42" hidden="1" customHeight="1">
      <c r="A16" s="10"/>
      <c r="B16" s="49"/>
      <c r="C16" s="46" t="s">
        <v>55</v>
      </c>
      <c r="D16" s="46" t="s">
        <v>30</v>
      </c>
      <c r="E16" s="59" t="s">
        <v>10</v>
      </c>
      <c r="F16" s="25" t="s">
        <v>11</v>
      </c>
      <c r="G16" s="5" t="s">
        <v>12</v>
      </c>
      <c r="H16" s="6" t="s">
        <v>13</v>
      </c>
      <c r="I16" s="27"/>
      <c r="J16" s="35"/>
      <c r="K16" s="8" t="e">
        <f>IF(I16/J16*100&gt;100,100,I16/J16*100)</f>
        <v>#DIV/0!</v>
      </c>
      <c r="L16" s="68" t="e">
        <f>(K16+K17+K18)/3</f>
        <v>#DIV/0!</v>
      </c>
      <c r="M16" s="65" t="e">
        <f>(L16+L19)/2</f>
        <v>#DIV/0!</v>
      </c>
      <c r="N16" s="61"/>
      <c r="O16" s="9"/>
      <c r="P16" s="10"/>
      <c r="Q16" s="10"/>
      <c r="R16" s="10"/>
    </row>
    <row r="17" spans="1:18" s="2" customFormat="1" ht="42" hidden="1" customHeight="1">
      <c r="A17" s="10"/>
      <c r="B17" s="49"/>
      <c r="C17" s="47"/>
      <c r="D17" s="49"/>
      <c r="E17" s="47"/>
      <c r="F17" s="25" t="s">
        <v>11</v>
      </c>
      <c r="G17" s="5" t="s">
        <v>14</v>
      </c>
      <c r="H17" s="6" t="s">
        <v>13</v>
      </c>
      <c r="I17" s="27"/>
      <c r="J17" s="35"/>
      <c r="K17" s="8" t="e">
        <f>IF(J17/I17*100&gt;100,100,J17/I17*100)</f>
        <v>#DIV/0!</v>
      </c>
      <c r="L17" s="69"/>
      <c r="M17" s="66"/>
      <c r="N17" s="61"/>
      <c r="O17" s="9"/>
      <c r="P17" s="10"/>
      <c r="Q17" s="10"/>
      <c r="R17" s="10"/>
    </row>
    <row r="18" spans="1:18" s="2" customFormat="1" ht="36" hidden="1" customHeight="1">
      <c r="A18" s="10"/>
      <c r="B18" s="49"/>
      <c r="C18" s="47"/>
      <c r="D18" s="49"/>
      <c r="E18" s="47"/>
      <c r="F18" s="25" t="s">
        <v>11</v>
      </c>
      <c r="G18" s="5" t="s">
        <v>15</v>
      </c>
      <c r="H18" s="6" t="s">
        <v>13</v>
      </c>
      <c r="I18" s="27"/>
      <c r="J18" s="7"/>
      <c r="K18" s="8" t="e">
        <f>IF(J18/I18*100&gt;100,100,J18/I18*100)</f>
        <v>#DIV/0!</v>
      </c>
      <c r="L18" s="69"/>
      <c r="M18" s="66"/>
      <c r="N18" s="61"/>
      <c r="O18" s="9"/>
      <c r="P18" s="10"/>
      <c r="Q18" s="10"/>
      <c r="R18" s="10"/>
    </row>
    <row r="19" spans="1:18" s="2" customFormat="1" ht="30.75" hidden="1" customHeight="1">
      <c r="A19" s="10"/>
      <c r="B19" s="49"/>
      <c r="C19" s="48"/>
      <c r="D19" s="50"/>
      <c r="E19" s="48"/>
      <c r="F19" s="25" t="s">
        <v>16</v>
      </c>
      <c r="G19" s="11" t="s">
        <v>17</v>
      </c>
      <c r="H19" s="6" t="s">
        <v>18</v>
      </c>
      <c r="I19" s="31"/>
      <c r="J19" s="12"/>
      <c r="K19" s="8" t="e">
        <f>IF(J19/I19*100&gt;100,100,J19/I19*100)</f>
        <v>#DIV/0!</v>
      </c>
      <c r="L19" s="13" t="e">
        <f>K19</f>
        <v>#DIV/0!</v>
      </c>
      <c r="M19" s="66"/>
      <c r="N19" s="61"/>
      <c r="O19" s="9"/>
      <c r="P19" s="10"/>
      <c r="Q19" s="10"/>
      <c r="R19" s="10"/>
    </row>
    <row r="20" spans="1:18" s="2" customFormat="1" ht="42" hidden="1" customHeight="1">
      <c r="A20" s="10"/>
      <c r="B20" s="49"/>
      <c r="C20" s="46" t="s">
        <v>56</v>
      </c>
      <c r="D20" s="46" t="s">
        <v>32</v>
      </c>
      <c r="E20" s="59" t="s">
        <v>10</v>
      </c>
      <c r="F20" s="25" t="s">
        <v>11</v>
      </c>
      <c r="G20" s="5" t="s">
        <v>12</v>
      </c>
      <c r="H20" s="6" t="s">
        <v>13</v>
      </c>
      <c r="I20" s="27"/>
      <c r="J20" s="35"/>
      <c r="K20" s="8" t="e">
        <f>IF(I20/J20*100&gt;100,100,I20/J20*100)</f>
        <v>#DIV/0!</v>
      </c>
      <c r="L20" s="68" t="e">
        <f>(K20+K21+K22)/3</f>
        <v>#DIV/0!</v>
      </c>
      <c r="M20" s="65" t="e">
        <f>(L20+L23)/2</f>
        <v>#DIV/0!</v>
      </c>
      <c r="N20" s="61"/>
      <c r="O20" s="9"/>
      <c r="P20" s="10"/>
      <c r="Q20" s="10"/>
      <c r="R20" s="10"/>
    </row>
    <row r="21" spans="1:18" s="2" customFormat="1" ht="42" hidden="1" customHeight="1">
      <c r="A21" s="10"/>
      <c r="B21" s="49"/>
      <c r="C21" s="47"/>
      <c r="D21" s="49"/>
      <c r="E21" s="47"/>
      <c r="F21" s="25" t="s">
        <v>11</v>
      </c>
      <c r="G21" s="5" t="s">
        <v>14</v>
      </c>
      <c r="H21" s="6" t="s">
        <v>13</v>
      </c>
      <c r="I21" s="27"/>
      <c r="J21" s="35"/>
      <c r="K21" s="8" t="e">
        <f>IF(J21/I21*100&gt;100,100,J21/I21*100)</f>
        <v>#DIV/0!</v>
      </c>
      <c r="L21" s="69"/>
      <c r="M21" s="66"/>
      <c r="N21" s="61"/>
      <c r="O21" s="9"/>
      <c r="P21" s="10"/>
      <c r="Q21" s="10"/>
      <c r="R21" s="10"/>
    </row>
    <row r="22" spans="1:18" s="2" customFormat="1" ht="36" hidden="1" customHeight="1">
      <c r="A22" s="10"/>
      <c r="B22" s="49"/>
      <c r="C22" s="47"/>
      <c r="D22" s="49"/>
      <c r="E22" s="47"/>
      <c r="F22" s="25" t="s">
        <v>11</v>
      </c>
      <c r="G22" s="5" t="s">
        <v>15</v>
      </c>
      <c r="H22" s="6" t="s">
        <v>13</v>
      </c>
      <c r="I22" s="27"/>
      <c r="J22" s="7"/>
      <c r="K22" s="8" t="e">
        <f>IF(J22/I22*100&gt;100,100,J22/I22*100)</f>
        <v>#DIV/0!</v>
      </c>
      <c r="L22" s="69"/>
      <c r="M22" s="66"/>
      <c r="N22" s="61"/>
      <c r="O22" s="9"/>
      <c r="P22" s="10"/>
      <c r="Q22" s="10"/>
      <c r="R22" s="10"/>
    </row>
    <row r="23" spans="1:18" s="2" customFormat="1" ht="30.75" hidden="1" customHeight="1">
      <c r="A23" s="10"/>
      <c r="B23" s="49"/>
      <c r="C23" s="48"/>
      <c r="D23" s="50"/>
      <c r="E23" s="48"/>
      <c r="F23" s="25" t="s">
        <v>16</v>
      </c>
      <c r="G23" s="11" t="s">
        <v>17</v>
      </c>
      <c r="H23" s="6" t="s">
        <v>18</v>
      </c>
      <c r="I23" s="31"/>
      <c r="J23" s="28"/>
      <c r="K23" s="8" t="e">
        <f>IF(J23/I23*100&gt;100,100,J23/I23*100)</f>
        <v>#DIV/0!</v>
      </c>
      <c r="L23" s="13" t="e">
        <f>K23</f>
        <v>#DIV/0!</v>
      </c>
      <c r="M23" s="66"/>
      <c r="N23" s="61"/>
      <c r="O23" s="9"/>
      <c r="P23" s="10"/>
      <c r="Q23" s="10"/>
      <c r="R23" s="10"/>
    </row>
    <row r="24" spans="1:18" s="2" customFormat="1" ht="42" hidden="1" customHeight="1">
      <c r="A24" s="10"/>
      <c r="B24" s="49"/>
      <c r="C24" s="46" t="s">
        <v>57</v>
      </c>
      <c r="D24" s="46" t="s">
        <v>33</v>
      </c>
      <c r="E24" s="59" t="s">
        <v>10</v>
      </c>
      <c r="F24" s="25" t="s">
        <v>11</v>
      </c>
      <c r="G24" s="5" t="s">
        <v>12</v>
      </c>
      <c r="H24" s="6" t="s">
        <v>13</v>
      </c>
      <c r="I24" s="27"/>
      <c r="J24" s="35"/>
      <c r="K24" s="8" t="e">
        <f>IF(I24/J24*100&gt;100,100,I24/J24*100)</f>
        <v>#DIV/0!</v>
      </c>
      <c r="L24" s="68" t="e">
        <f>(K24+K25+K26)/3</f>
        <v>#DIV/0!</v>
      </c>
      <c r="M24" s="65" t="e">
        <f>(L24+L27)/2</f>
        <v>#DIV/0!</v>
      </c>
      <c r="N24" s="61"/>
      <c r="O24" s="9"/>
      <c r="P24" s="10"/>
      <c r="Q24" s="10"/>
      <c r="R24" s="10"/>
    </row>
    <row r="25" spans="1:18" s="2" customFormat="1" ht="42" hidden="1" customHeight="1">
      <c r="A25" s="10"/>
      <c r="B25" s="49"/>
      <c r="C25" s="47"/>
      <c r="D25" s="49"/>
      <c r="E25" s="47"/>
      <c r="F25" s="25" t="s">
        <v>11</v>
      </c>
      <c r="G25" s="5" t="s">
        <v>14</v>
      </c>
      <c r="H25" s="6" t="s">
        <v>13</v>
      </c>
      <c r="I25" s="27"/>
      <c r="J25" s="35"/>
      <c r="K25" s="8" t="e">
        <f>IF(J25/I25*100&gt;100,100,J25/I25*100)</f>
        <v>#DIV/0!</v>
      </c>
      <c r="L25" s="69"/>
      <c r="M25" s="66"/>
      <c r="N25" s="61"/>
      <c r="O25" s="9"/>
      <c r="P25" s="10"/>
      <c r="Q25" s="10"/>
      <c r="R25" s="10"/>
    </row>
    <row r="26" spans="1:18" s="2" customFormat="1" ht="36" hidden="1" customHeight="1">
      <c r="A26" s="10"/>
      <c r="B26" s="49"/>
      <c r="C26" s="47"/>
      <c r="D26" s="49"/>
      <c r="E26" s="47"/>
      <c r="F26" s="25" t="s">
        <v>11</v>
      </c>
      <c r="G26" s="5" t="s">
        <v>15</v>
      </c>
      <c r="H26" s="6" t="s">
        <v>13</v>
      </c>
      <c r="I26" s="27"/>
      <c r="J26" s="7"/>
      <c r="K26" s="8" t="e">
        <f>IF(J26/I26*100&gt;100,100,J26/I26*100)</f>
        <v>#DIV/0!</v>
      </c>
      <c r="L26" s="69"/>
      <c r="M26" s="66"/>
      <c r="N26" s="61"/>
      <c r="O26" s="9"/>
      <c r="P26" s="10"/>
      <c r="Q26" s="10"/>
      <c r="R26" s="10"/>
    </row>
    <row r="27" spans="1:18" s="2" customFormat="1" ht="30.75" hidden="1" customHeight="1">
      <c r="A27" s="10"/>
      <c r="B27" s="49"/>
      <c r="C27" s="48"/>
      <c r="D27" s="50"/>
      <c r="E27" s="48"/>
      <c r="F27" s="25" t="s">
        <v>16</v>
      </c>
      <c r="G27" s="11" t="s">
        <v>17</v>
      </c>
      <c r="H27" s="6" t="s">
        <v>18</v>
      </c>
      <c r="I27" s="31"/>
      <c r="J27" s="12"/>
      <c r="K27" s="8" t="e">
        <f>IF(J27/I27*100&gt;100,100,J27/I27*100)</f>
        <v>#DIV/0!</v>
      </c>
      <c r="L27" s="13" t="e">
        <f>K27</f>
        <v>#DIV/0!</v>
      </c>
      <c r="M27" s="66"/>
      <c r="N27" s="61"/>
      <c r="O27" s="9"/>
      <c r="P27" s="10"/>
      <c r="Q27" s="10"/>
      <c r="R27" s="10"/>
    </row>
    <row r="28" spans="1:18" s="2" customFormat="1" ht="42" hidden="1" customHeight="1">
      <c r="A28" s="10"/>
      <c r="B28" s="49"/>
      <c r="C28" s="46" t="s">
        <v>58</v>
      </c>
      <c r="D28" s="46" t="s">
        <v>34</v>
      </c>
      <c r="E28" s="59" t="s">
        <v>10</v>
      </c>
      <c r="F28" s="25" t="s">
        <v>11</v>
      </c>
      <c r="G28" s="5" t="s">
        <v>12</v>
      </c>
      <c r="H28" s="6" t="s">
        <v>13</v>
      </c>
      <c r="I28" s="27"/>
      <c r="J28" s="35"/>
      <c r="K28" s="8" t="e">
        <f>IF(I28/J28*100&gt;100,100,I28/J28*100)</f>
        <v>#DIV/0!</v>
      </c>
      <c r="L28" s="68" t="e">
        <f>(K28+K29+K30)/3</f>
        <v>#DIV/0!</v>
      </c>
      <c r="M28" s="65" t="e">
        <f>(L28+L31)/2</f>
        <v>#DIV/0!</v>
      </c>
      <c r="N28" s="61"/>
      <c r="O28" s="9"/>
      <c r="P28" s="10"/>
      <c r="Q28" s="10"/>
      <c r="R28" s="10"/>
    </row>
    <row r="29" spans="1:18" s="2" customFormat="1" ht="42" hidden="1" customHeight="1">
      <c r="A29" s="10"/>
      <c r="B29" s="49"/>
      <c r="C29" s="47"/>
      <c r="D29" s="49"/>
      <c r="E29" s="47"/>
      <c r="F29" s="25" t="s">
        <v>11</v>
      </c>
      <c r="G29" s="5" t="s">
        <v>14</v>
      </c>
      <c r="H29" s="6" t="s">
        <v>13</v>
      </c>
      <c r="I29" s="27"/>
      <c r="J29" s="35"/>
      <c r="K29" s="8" t="e">
        <f>IF(J29/I29*100&gt;100,100,J29/I29*100)</f>
        <v>#DIV/0!</v>
      </c>
      <c r="L29" s="69"/>
      <c r="M29" s="66"/>
      <c r="N29" s="61"/>
      <c r="O29" s="9"/>
      <c r="P29" s="10"/>
      <c r="Q29" s="10"/>
      <c r="R29" s="10"/>
    </row>
    <row r="30" spans="1:18" s="2" customFormat="1" ht="36" hidden="1" customHeight="1">
      <c r="A30" s="10"/>
      <c r="B30" s="49"/>
      <c r="C30" s="47"/>
      <c r="D30" s="49"/>
      <c r="E30" s="47"/>
      <c r="F30" s="25" t="s">
        <v>11</v>
      </c>
      <c r="G30" s="5" t="s">
        <v>15</v>
      </c>
      <c r="H30" s="6" t="s">
        <v>13</v>
      </c>
      <c r="I30" s="27"/>
      <c r="J30" s="7"/>
      <c r="K30" s="8" t="e">
        <f>IF(J30/I30*100&gt;100,100,J30/I30*100)</f>
        <v>#DIV/0!</v>
      </c>
      <c r="L30" s="69"/>
      <c r="M30" s="66"/>
      <c r="N30" s="61"/>
      <c r="O30" s="9"/>
      <c r="P30" s="10"/>
      <c r="Q30" s="10"/>
      <c r="R30" s="10"/>
    </row>
    <row r="31" spans="1:18" s="2" customFormat="1" ht="30.75" hidden="1" customHeight="1">
      <c r="A31" s="10"/>
      <c r="B31" s="49"/>
      <c r="C31" s="48"/>
      <c r="D31" s="50"/>
      <c r="E31" s="48"/>
      <c r="F31" s="25" t="s">
        <v>16</v>
      </c>
      <c r="G31" s="11" t="s">
        <v>17</v>
      </c>
      <c r="H31" s="6" t="s">
        <v>18</v>
      </c>
      <c r="I31" s="31"/>
      <c r="J31" s="28"/>
      <c r="K31" s="8" t="e">
        <f>IF(J31/I31*100&gt;100,100,J31/I31*100)</f>
        <v>#DIV/0!</v>
      </c>
      <c r="L31" s="13" t="e">
        <f>K31</f>
        <v>#DIV/0!</v>
      </c>
      <c r="M31" s="66"/>
      <c r="N31" s="61"/>
      <c r="O31" s="9"/>
      <c r="P31" s="10"/>
      <c r="Q31" s="10"/>
      <c r="R31" s="10"/>
    </row>
    <row r="32" spans="1:18" s="2" customFormat="1" ht="42" customHeight="1">
      <c r="A32" s="10"/>
      <c r="B32" s="49"/>
      <c r="C32" s="46" t="s">
        <v>59</v>
      </c>
      <c r="D32" s="46" t="s">
        <v>43</v>
      </c>
      <c r="E32" s="59" t="s">
        <v>10</v>
      </c>
      <c r="F32" s="25" t="s">
        <v>11</v>
      </c>
      <c r="G32" s="5" t="s">
        <v>12</v>
      </c>
      <c r="H32" s="6" t="s">
        <v>13</v>
      </c>
      <c r="I32" s="27">
        <v>10</v>
      </c>
      <c r="J32" s="35">
        <v>9.8000000000000007</v>
      </c>
      <c r="K32" s="8">
        <f>IF(I32/J32*100&gt;100,100,I32/J32*100)</f>
        <v>100</v>
      </c>
      <c r="L32" s="63">
        <f>(K32+K33+K34)/3</f>
        <v>98.666666666666671</v>
      </c>
      <c r="M32" s="65">
        <f>(L32+L35)/2</f>
        <v>99.333333333333343</v>
      </c>
      <c r="N32" s="61"/>
      <c r="O32" s="9"/>
      <c r="P32" s="10"/>
      <c r="Q32" s="10"/>
      <c r="R32" s="10"/>
    </row>
    <row r="33" spans="1:18" s="2" customFormat="1" ht="42" customHeight="1">
      <c r="A33" s="10"/>
      <c r="B33" s="49"/>
      <c r="C33" s="47"/>
      <c r="D33" s="49"/>
      <c r="E33" s="47"/>
      <c r="F33" s="25" t="s">
        <v>11</v>
      </c>
      <c r="G33" s="5" t="s">
        <v>14</v>
      </c>
      <c r="H33" s="6" t="s">
        <v>13</v>
      </c>
      <c r="I33" s="27">
        <v>100</v>
      </c>
      <c r="J33" s="35">
        <v>98</v>
      </c>
      <c r="K33" s="8">
        <f>IF(J33/I33*100&gt;100,100,J33/I33*100)</f>
        <v>98</v>
      </c>
      <c r="L33" s="64"/>
      <c r="M33" s="66"/>
      <c r="N33" s="61"/>
      <c r="O33" s="9"/>
      <c r="P33" s="10"/>
      <c r="Q33" s="10"/>
      <c r="R33" s="10"/>
    </row>
    <row r="34" spans="1:18" s="2" customFormat="1" ht="36" customHeight="1">
      <c r="A34" s="10"/>
      <c r="B34" s="49"/>
      <c r="C34" s="47"/>
      <c r="D34" s="49"/>
      <c r="E34" s="47"/>
      <c r="F34" s="25" t="s">
        <v>11</v>
      </c>
      <c r="G34" s="5" t="s">
        <v>15</v>
      </c>
      <c r="H34" s="6" t="s">
        <v>13</v>
      </c>
      <c r="I34" s="27">
        <v>50</v>
      </c>
      <c r="J34" s="7">
        <v>49</v>
      </c>
      <c r="K34" s="8">
        <f>IF(J34/I34*100&gt;100,100,J34/I34*100)</f>
        <v>98</v>
      </c>
      <c r="L34" s="64"/>
      <c r="M34" s="66"/>
      <c r="N34" s="61"/>
      <c r="O34" s="9"/>
      <c r="P34" s="10"/>
      <c r="Q34" s="10"/>
      <c r="R34" s="10"/>
    </row>
    <row r="35" spans="1:18" s="2" customFormat="1" ht="30.75" customHeight="1">
      <c r="A35" s="10"/>
      <c r="B35" s="49"/>
      <c r="C35" s="48"/>
      <c r="D35" s="50"/>
      <c r="E35" s="48"/>
      <c r="F35" s="25" t="s">
        <v>16</v>
      </c>
      <c r="G35" s="11" t="s">
        <v>17</v>
      </c>
      <c r="H35" s="6" t="s">
        <v>18</v>
      </c>
      <c r="I35" s="30">
        <f>(286*8+280*4)/12-1</f>
        <v>283</v>
      </c>
      <c r="J35" s="30">
        <v>284</v>
      </c>
      <c r="K35" s="8">
        <f>IF(J35/I35*100&gt;100,100,J35/I35*100)</f>
        <v>100</v>
      </c>
      <c r="L35" s="23">
        <f>K35</f>
        <v>100</v>
      </c>
      <c r="M35" s="66"/>
      <c r="N35" s="61"/>
      <c r="O35" s="9"/>
      <c r="P35" s="10"/>
      <c r="Q35" s="10"/>
      <c r="R35" s="10"/>
    </row>
    <row r="36" spans="1:18" s="2" customFormat="1" ht="42" hidden="1" customHeight="1">
      <c r="A36" s="10"/>
      <c r="B36" s="49"/>
      <c r="C36" s="46"/>
      <c r="D36" s="46" t="s">
        <v>35</v>
      </c>
      <c r="E36" s="59" t="s">
        <v>10</v>
      </c>
      <c r="F36" s="25" t="s">
        <v>11</v>
      </c>
      <c r="G36" s="5" t="s">
        <v>12</v>
      </c>
      <c r="H36" s="6" t="s">
        <v>13</v>
      </c>
      <c r="I36" s="27"/>
      <c r="J36" s="35"/>
      <c r="K36" s="8" t="e">
        <f>IF(I36/J36*100&gt;100,100,I36/J36*100)</f>
        <v>#DIV/0!</v>
      </c>
      <c r="L36" s="63" t="e">
        <f>(K36+K37+K38)/3</f>
        <v>#DIV/0!</v>
      </c>
      <c r="M36" s="65" t="e">
        <f>(L36+L39)/2</f>
        <v>#DIV/0!</v>
      </c>
      <c r="N36" s="61"/>
      <c r="O36" s="9"/>
      <c r="P36" s="10"/>
      <c r="Q36" s="10"/>
      <c r="R36" s="10"/>
    </row>
    <row r="37" spans="1:18" s="2" customFormat="1" ht="42" hidden="1" customHeight="1">
      <c r="A37" s="10"/>
      <c r="B37" s="49"/>
      <c r="C37" s="47"/>
      <c r="D37" s="49"/>
      <c r="E37" s="47"/>
      <c r="F37" s="25" t="s">
        <v>11</v>
      </c>
      <c r="G37" s="5" t="s">
        <v>14</v>
      </c>
      <c r="H37" s="6" t="s">
        <v>13</v>
      </c>
      <c r="I37" s="27"/>
      <c r="J37" s="35"/>
      <c r="K37" s="8" t="e">
        <f>IF(J37/I37*100&gt;100,100,J37/I37*100)</f>
        <v>#DIV/0!</v>
      </c>
      <c r="L37" s="64"/>
      <c r="M37" s="66"/>
      <c r="N37" s="61"/>
      <c r="O37" s="9"/>
      <c r="P37" s="10"/>
      <c r="Q37" s="10"/>
      <c r="R37" s="10"/>
    </row>
    <row r="38" spans="1:18" s="2" customFormat="1" ht="36" hidden="1" customHeight="1">
      <c r="A38" s="10"/>
      <c r="B38" s="49"/>
      <c r="C38" s="47"/>
      <c r="D38" s="49"/>
      <c r="E38" s="47"/>
      <c r="F38" s="25" t="s">
        <v>11</v>
      </c>
      <c r="G38" s="5" t="s">
        <v>15</v>
      </c>
      <c r="H38" s="6" t="s">
        <v>13</v>
      </c>
      <c r="I38" s="27"/>
      <c r="J38" s="7"/>
      <c r="K38" s="8" t="e">
        <f>IF(J38/I38*100&gt;100,100,J38/I38*100)</f>
        <v>#DIV/0!</v>
      </c>
      <c r="L38" s="64"/>
      <c r="M38" s="66"/>
      <c r="N38" s="61"/>
      <c r="O38" s="9"/>
      <c r="P38" s="10"/>
      <c r="Q38" s="10"/>
      <c r="R38" s="10"/>
    </row>
    <row r="39" spans="1:18" s="2" customFormat="1" ht="30.75" hidden="1" customHeight="1">
      <c r="A39" s="10"/>
      <c r="B39" s="49"/>
      <c r="C39" s="48"/>
      <c r="D39" s="50"/>
      <c r="E39" s="48"/>
      <c r="F39" s="25" t="s">
        <v>16</v>
      </c>
      <c r="G39" s="11" t="s">
        <v>17</v>
      </c>
      <c r="H39" s="6" t="s">
        <v>18</v>
      </c>
      <c r="I39" s="31"/>
      <c r="J39" s="12"/>
      <c r="K39" s="8" t="e">
        <f>IF(J39/I39*100&gt;100,100,J39/I39*100)</f>
        <v>#DIV/0!</v>
      </c>
      <c r="L39" s="23" t="e">
        <f>K39</f>
        <v>#DIV/0!</v>
      </c>
      <c r="M39" s="66"/>
      <c r="N39" s="61"/>
      <c r="O39" s="9"/>
      <c r="P39" s="10"/>
      <c r="Q39" s="10"/>
      <c r="R39" s="10"/>
    </row>
    <row r="40" spans="1:18" s="2" customFormat="1" ht="42" hidden="1" customHeight="1">
      <c r="A40" s="10"/>
      <c r="B40" s="49"/>
      <c r="C40" s="46" t="s">
        <v>60</v>
      </c>
      <c r="D40" s="46" t="s">
        <v>36</v>
      </c>
      <c r="E40" s="59" t="s">
        <v>10</v>
      </c>
      <c r="F40" s="25" t="s">
        <v>11</v>
      </c>
      <c r="G40" s="5" t="s">
        <v>12</v>
      </c>
      <c r="H40" s="6" t="s">
        <v>13</v>
      </c>
      <c r="I40" s="27"/>
      <c r="J40" s="35"/>
      <c r="K40" s="8" t="e">
        <f>IF(I40/J40*100&gt;100,100,I40/J40*100)</f>
        <v>#DIV/0!</v>
      </c>
      <c r="L40" s="63" t="e">
        <f>(K40+K41+K42)/3</f>
        <v>#DIV/0!</v>
      </c>
      <c r="M40" s="65" t="e">
        <f>(L40+L43)/2</f>
        <v>#DIV/0!</v>
      </c>
      <c r="N40" s="61"/>
      <c r="O40" s="9"/>
      <c r="P40" s="10"/>
      <c r="Q40" s="10"/>
      <c r="R40" s="10"/>
    </row>
    <row r="41" spans="1:18" s="2" customFormat="1" ht="42" hidden="1" customHeight="1">
      <c r="A41" s="10"/>
      <c r="B41" s="49"/>
      <c r="C41" s="47"/>
      <c r="D41" s="49"/>
      <c r="E41" s="47"/>
      <c r="F41" s="25" t="s">
        <v>11</v>
      </c>
      <c r="G41" s="5" t="s">
        <v>14</v>
      </c>
      <c r="H41" s="6" t="s">
        <v>13</v>
      </c>
      <c r="I41" s="27"/>
      <c r="J41" s="35"/>
      <c r="K41" s="8" t="e">
        <f>IF(J41/I41*100&gt;100,100,J41/I41*100)</f>
        <v>#DIV/0!</v>
      </c>
      <c r="L41" s="64"/>
      <c r="M41" s="66"/>
      <c r="N41" s="61"/>
      <c r="O41" s="9"/>
      <c r="P41" s="10"/>
      <c r="Q41" s="10"/>
      <c r="R41" s="10"/>
    </row>
    <row r="42" spans="1:18" s="2" customFormat="1" ht="36" hidden="1" customHeight="1">
      <c r="A42" s="10"/>
      <c r="B42" s="49"/>
      <c r="C42" s="47"/>
      <c r="D42" s="49"/>
      <c r="E42" s="47"/>
      <c r="F42" s="25" t="s">
        <v>11</v>
      </c>
      <c r="G42" s="5" t="s">
        <v>15</v>
      </c>
      <c r="H42" s="6" t="s">
        <v>13</v>
      </c>
      <c r="I42" s="27"/>
      <c r="J42" s="7"/>
      <c r="K42" s="8" t="e">
        <f>IF(J42/I42*100&gt;100,100,J42/I42*100)</f>
        <v>#DIV/0!</v>
      </c>
      <c r="L42" s="64"/>
      <c r="M42" s="66"/>
      <c r="N42" s="61"/>
      <c r="O42" s="9"/>
      <c r="P42" s="10"/>
      <c r="Q42" s="10"/>
      <c r="R42" s="10"/>
    </row>
    <row r="43" spans="1:18" s="2" customFormat="1" ht="30.75" hidden="1" customHeight="1">
      <c r="A43" s="10"/>
      <c r="B43" s="49"/>
      <c r="C43" s="48"/>
      <c r="D43" s="50"/>
      <c r="E43" s="48"/>
      <c r="F43" s="25" t="s">
        <v>16</v>
      </c>
      <c r="G43" s="11" t="s">
        <v>17</v>
      </c>
      <c r="H43" s="6" t="s">
        <v>18</v>
      </c>
      <c r="I43" s="31"/>
      <c r="J43" s="12"/>
      <c r="K43" s="8" t="e">
        <f>IF(J43/I43*100&gt;100,100,J43/I43*100)</f>
        <v>#DIV/0!</v>
      </c>
      <c r="L43" s="23" t="e">
        <f>K43</f>
        <v>#DIV/0!</v>
      </c>
      <c r="M43" s="66"/>
      <c r="N43" s="61"/>
      <c r="O43" s="9"/>
      <c r="P43" s="10"/>
      <c r="Q43" s="10"/>
      <c r="R43" s="10"/>
    </row>
    <row r="44" spans="1:18" s="2" customFormat="1" ht="42" customHeight="1">
      <c r="A44" s="10"/>
      <c r="B44" s="49"/>
      <c r="C44" s="38" t="s">
        <v>61</v>
      </c>
      <c r="D44" s="46" t="s">
        <v>45</v>
      </c>
      <c r="E44" s="59" t="s">
        <v>10</v>
      </c>
      <c r="F44" s="25" t="s">
        <v>11</v>
      </c>
      <c r="G44" s="5" t="s">
        <v>12</v>
      </c>
      <c r="H44" s="6" t="s">
        <v>13</v>
      </c>
      <c r="I44" s="27">
        <v>12</v>
      </c>
      <c r="J44" s="35">
        <v>11</v>
      </c>
      <c r="K44" s="8">
        <f>IF(I44/J44*100&gt;100,100,I44/J44*100)</f>
        <v>100</v>
      </c>
      <c r="L44" s="63">
        <f>(K44+K45+K46)/3</f>
        <v>100</v>
      </c>
      <c r="M44" s="65">
        <f>(L44+L47)/2</f>
        <v>95.652173913043484</v>
      </c>
      <c r="N44" s="61"/>
      <c r="O44" s="9"/>
      <c r="P44" s="10"/>
      <c r="Q44" s="10"/>
      <c r="R44" s="10"/>
    </row>
    <row r="45" spans="1:18" s="2" customFormat="1" ht="42" customHeight="1">
      <c r="A45" s="10"/>
      <c r="B45" s="49"/>
      <c r="C45" s="39"/>
      <c r="D45" s="49"/>
      <c r="E45" s="47"/>
      <c r="F45" s="25" t="s">
        <v>11</v>
      </c>
      <c r="G45" s="5" t="s">
        <v>14</v>
      </c>
      <c r="H45" s="6" t="s">
        <v>13</v>
      </c>
      <c r="I45" s="27">
        <v>100</v>
      </c>
      <c r="J45" s="35">
        <v>100</v>
      </c>
      <c r="K45" s="8">
        <f>IF(J45/I45*100&gt;100,100,J45/I45*100)</f>
        <v>100</v>
      </c>
      <c r="L45" s="64"/>
      <c r="M45" s="66"/>
      <c r="N45" s="61"/>
      <c r="O45" s="9"/>
      <c r="P45" s="10"/>
      <c r="Q45" s="10"/>
      <c r="R45" s="10"/>
    </row>
    <row r="46" spans="1:18" s="2" customFormat="1" ht="36" customHeight="1">
      <c r="A46" s="10"/>
      <c r="B46" s="49"/>
      <c r="C46" s="39"/>
      <c r="D46" s="49"/>
      <c r="E46" s="47"/>
      <c r="F46" s="25" t="s">
        <v>11</v>
      </c>
      <c r="G46" s="5" t="s">
        <v>15</v>
      </c>
      <c r="H46" s="6" t="s">
        <v>13</v>
      </c>
      <c r="I46" s="27">
        <v>50</v>
      </c>
      <c r="J46" s="7">
        <v>50</v>
      </c>
      <c r="K46" s="8">
        <f>IF(J46/I46*100&gt;100,100,J46/I46*100)</f>
        <v>100</v>
      </c>
      <c r="L46" s="64"/>
      <c r="M46" s="66"/>
      <c r="N46" s="61"/>
      <c r="O46" s="9"/>
      <c r="P46" s="10"/>
      <c r="Q46" s="10"/>
      <c r="R46" s="10"/>
    </row>
    <row r="47" spans="1:18" s="2" customFormat="1" ht="30.75" customHeight="1">
      <c r="A47" s="10"/>
      <c r="B47" s="49"/>
      <c r="C47" s="40"/>
      <c r="D47" s="50"/>
      <c r="E47" s="48"/>
      <c r="F47" s="25" t="s">
        <v>16</v>
      </c>
      <c r="G47" s="11" t="s">
        <v>17</v>
      </c>
      <c r="H47" s="6" t="s">
        <v>18</v>
      </c>
      <c r="I47" s="30">
        <v>2.2999999999999998</v>
      </c>
      <c r="J47" s="14">
        <v>2.1</v>
      </c>
      <c r="K47" s="8">
        <f>IF(J47/I47*100&gt;100,100,J47/I47*100)</f>
        <v>91.304347826086968</v>
      </c>
      <c r="L47" s="23">
        <f>K47</f>
        <v>91.304347826086968</v>
      </c>
      <c r="M47" s="66"/>
      <c r="N47" s="61"/>
      <c r="O47" s="9"/>
      <c r="P47" s="10"/>
      <c r="Q47" s="10"/>
      <c r="R47" s="10"/>
    </row>
    <row r="48" spans="1:18" s="2" customFormat="1" ht="42" customHeight="1">
      <c r="A48" s="10"/>
      <c r="B48" s="49"/>
      <c r="C48" s="38" t="s">
        <v>62</v>
      </c>
      <c r="D48" s="46" t="s">
        <v>44</v>
      </c>
      <c r="E48" s="59" t="s">
        <v>10</v>
      </c>
      <c r="F48" s="25" t="s">
        <v>11</v>
      </c>
      <c r="G48" s="5" t="s">
        <v>12</v>
      </c>
      <c r="H48" s="6" t="s">
        <v>13</v>
      </c>
      <c r="I48" s="27">
        <v>12</v>
      </c>
      <c r="J48" s="35">
        <v>12.2</v>
      </c>
      <c r="K48" s="8">
        <f>IF(I48/J48*100&gt;100,100,I48/J48*100)</f>
        <v>98.360655737704931</v>
      </c>
      <c r="L48" s="63">
        <f>(K48+K49+K50)/3</f>
        <v>92.786885245901644</v>
      </c>
      <c r="M48" s="65">
        <f>(L48+L51)/2</f>
        <v>96.393442622950829</v>
      </c>
      <c r="N48" s="61"/>
      <c r="O48" s="9"/>
      <c r="P48" s="10"/>
      <c r="Q48" s="10"/>
      <c r="R48" s="10"/>
    </row>
    <row r="49" spans="1:18" s="2" customFormat="1" ht="42" customHeight="1">
      <c r="A49" s="10"/>
      <c r="B49" s="49"/>
      <c r="C49" s="39"/>
      <c r="D49" s="49"/>
      <c r="E49" s="47"/>
      <c r="F49" s="25" t="s">
        <v>11</v>
      </c>
      <c r="G49" s="5" t="s">
        <v>19</v>
      </c>
      <c r="H49" s="6" t="s">
        <v>13</v>
      </c>
      <c r="I49" s="27">
        <v>100</v>
      </c>
      <c r="J49" s="35">
        <v>90</v>
      </c>
      <c r="K49" s="8">
        <f>IF(J49/I49*100&gt;100,100,J49/I49*100)</f>
        <v>90</v>
      </c>
      <c r="L49" s="64"/>
      <c r="M49" s="66"/>
      <c r="N49" s="61"/>
      <c r="O49" s="9"/>
      <c r="P49" s="10"/>
      <c r="Q49" s="10"/>
      <c r="R49" s="10"/>
    </row>
    <row r="50" spans="1:18" s="2" customFormat="1" ht="36" customHeight="1">
      <c r="A50" s="10"/>
      <c r="B50" s="49"/>
      <c r="C50" s="39"/>
      <c r="D50" s="49"/>
      <c r="E50" s="47"/>
      <c r="F50" s="25" t="s">
        <v>11</v>
      </c>
      <c r="G50" s="5" t="s">
        <v>15</v>
      </c>
      <c r="H50" s="6" t="s">
        <v>13</v>
      </c>
      <c r="I50" s="27">
        <v>50</v>
      </c>
      <c r="J50" s="7">
        <v>45</v>
      </c>
      <c r="K50" s="8">
        <f>IF(J50/I50*100&gt;100,100,J50/I50*100)</f>
        <v>90</v>
      </c>
      <c r="L50" s="64"/>
      <c r="M50" s="66"/>
      <c r="N50" s="61"/>
      <c r="O50" s="9"/>
      <c r="P50" s="10"/>
      <c r="Q50" s="10"/>
      <c r="R50" s="10"/>
    </row>
    <row r="51" spans="1:18" s="2" customFormat="1" ht="30.75" customHeight="1">
      <c r="A51" s="10"/>
      <c r="B51" s="49"/>
      <c r="C51" s="40"/>
      <c r="D51" s="50"/>
      <c r="E51" s="48"/>
      <c r="F51" s="25" t="s">
        <v>16</v>
      </c>
      <c r="G51" s="11" t="s">
        <v>17</v>
      </c>
      <c r="H51" s="6" t="s">
        <v>18</v>
      </c>
      <c r="I51" s="30">
        <f>(20*8+21)/9</f>
        <v>20.111111111111111</v>
      </c>
      <c r="J51" s="30">
        <v>21</v>
      </c>
      <c r="K51" s="8">
        <f>IF(J51/I51*100&gt;100,100,J51/I51*100)</f>
        <v>100</v>
      </c>
      <c r="L51" s="23">
        <f>K51</f>
        <v>100</v>
      </c>
      <c r="M51" s="66"/>
      <c r="N51" s="61"/>
      <c r="O51" s="9"/>
      <c r="P51" s="10"/>
      <c r="Q51" s="10"/>
      <c r="R51" s="10"/>
    </row>
    <row r="52" spans="1:18" s="3" customFormat="1" ht="42" hidden="1" customHeight="1">
      <c r="A52" s="10"/>
      <c r="B52" s="47"/>
      <c r="C52" s="46" t="s">
        <v>63</v>
      </c>
      <c r="D52" s="46" t="s">
        <v>37</v>
      </c>
      <c r="E52" s="51" t="s">
        <v>10</v>
      </c>
      <c r="F52" s="6" t="s">
        <v>11</v>
      </c>
      <c r="G52" s="15" t="s">
        <v>20</v>
      </c>
      <c r="H52" s="6" t="s">
        <v>13</v>
      </c>
      <c r="I52" s="27"/>
      <c r="J52" s="35"/>
      <c r="K52" s="8" t="e">
        <f>IF(I52/J52*100&gt;100,100,I52/J52*100)</f>
        <v>#DIV/0!</v>
      </c>
      <c r="L52" s="63" t="e">
        <f>(K52+K53+K54)/3</f>
        <v>#DIV/0!</v>
      </c>
      <c r="M52" s="65" t="e">
        <f>(L52+L55)/2</f>
        <v>#DIV/0!</v>
      </c>
      <c r="N52" s="61"/>
      <c r="O52" s="9"/>
      <c r="P52" s="10"/>
      <c r="Q52" s="10"/>
      <c r="R52" s="10"/>
    </row>
    <row r="53" spans="1:18" s="3" customFormat="1" ht="42" hidden="1" customHeight="1">
      <c r="A53" s="10"/>
      <c r="B53" s="47"/>
      <c r="C53" s="47"/>
      <c r="D53" s="49"/>
      <c r="E53" s="52"/>
      <c r="F53" s="6" t="s">
        <v>11</v>
      </c>
      <c r="G53" s="15" t="s">
        <v>21</v>
      </c>
      <c r="H53" s="6" t="s">
        <v>13</v>
      </c>
      <c r="I53" s="27"/>
      <c r="J53" s="35"/>
      <c r="K53" s="8" t="e">
        <f>IF(J53/I53*100&gt;100,100,J53/I53*100)</f>
        <v>#DIV/0!</v>
      </c>
      <c r="L53" s="64"/>
      <c r="M53" s="66"/>
      <c r="N53" s="61"/>
      <c r="O53" s="9"/>
      <c r="P53" s="10"/>
      <c r="Q53" s="10"/>
      <c r="R53" s="10"/>
    </row>
    <row r="54" spans="1:18" s="3" customFormat="1" ht="36" hidden="1" customHeight="1">
      <c r="A54" s="10"/>
      <c r="B54" s="47"/>
      <c r="C54" s="47"/>
      <c r="D54" s="49"/>
      <c r="E54" s="52"/>
      <c r="F54" s="6" t="s">
        <v>11</v>
      </c>
      <c r="G54" s="15" t="s">
        <v>22</v>
      </c>
      <c r="H54" s="6" t="s">
        <v>13</v>
      </c>
      <c r="I54" s="27"/>
      <c r="J54" s="7"/>
      <c r="K54" s="8" t="e">
        <f>IF(J54/I54*100&gt;100,100,J54/I54*100)</f>
        <v>#DIV/0!</v>
      </c>
      <c r="L54" s="64"/>
      <c r="M54" s="66"/>
      <c r="N54" s="61"/>
      <c r="O54" s="9"/>
      <c r="P54" s="10"/>
      <c r="Q54" s="10"/>
      <c r="R54" s="10"/>
    </row>
    <row r="55" spans="1:18" s="3" customFormat="1" ht="30.75" hidden="1" customHeight="1">
      <c r="A55" s="10"/>
      <c r="B55" s="47"/>
      <c r="C55" s="48"/>
      <c r="D55" s="50"/>
      <c r="E55" s="53"/>
      <c r="F55" s="6" t="s">
        <v>16</v>
      </c>
      <c r="G55" s="16" t="s">
        <v>17</v>
      </c>
      <c r="H55" s="6" t="s">
        <v>18</v>
      </c>
      <c r="I55" s="31"/>
      <c r="J55" s="28"/>
      <c r="K55" s="8" t="e">
        <f>IF(J55/I55*100&gt;100,100,J55/I55*100)</f>
        <v>#DIV/0!</v>
      </c>
      <c r="L55" s="23" t="e">
        <f>K55</f>
        <v>#DIV/0!</v>
      </c>
      <c r="M55" s="66"/>
      <c r="N55" s="61"/>
      <c r="O55" s="9"/>
      <c r="P55" s="10"/>
      <c r="Q55" s="10"/>
      <c r="R55" s="10"/>
    </row>
    <row r="56" spans="1:18" s="3" customFormat="1" ht="42" customHeight="1">
      <c r="A56" s="10"/>
      <c r="B56" s="47"/>
      <c r="C56" s="46" t="s">
        <v>64</v>
      </c>
      <c r="D56" s="46" t="s">
        <v>38</v>
      </c>
      <c r="E56" s="51" t="s">
        <v>10</v>
      </c>
      <c r="F56" s="6" t="s">
        <v>11</v>
      </c>
      <c r="G56" s="15" t="s">
        <v>20</v>
      </c>
      <c r="H56" s="6" t="s">
        <v>13</v>
      </c>
      <c r="I56" s="27">
        <v>100</v>
      </c>
      <c r="J56" s="41">
        <v>94.1</v>
      </c>
      <c r="K56" s="8">
        <f>IF(I56/J56*100&gt;100,100,I56/J56*100)</f>
        <v>100</v>
      </c>
      <c r="L56" s="63">
        <f>(K56+K57+K58)/3</f>
        <v>100</v>
      </c>
      <c r="M56" s="65">
        <f>(L56+L59)/2</f>
        <v>100</v>
      </c>
      <c r="N56" s="61"/>
      <c r="O56" s="9"/>
      <c r="P56" s="10"/>
      <c r="Q56" s="10"/>
      <c r="R56" s="10"/>
    </row>
    <row r="57" spans="1:18" s="3" customFormat="1" ht="42" customHeight="1">
      <c r="A57" s="10"/>
      <c r="B57" s="47"/>
      <c r="C57" s="47"/>
      <c r="D57" s="49"/>
      <c r="E57" s="52"/>
      <c r="F57" s="6" t="s">
        <v>11</v>
      </c>
      <c r="G57" s="15" t="s">
        <v>21</v>
      </c>
      <c r="H57" s="6" t="s">
        <v>13</v>
      </c>
      <c r="I57" s="27">
        <v>10</v>
      </c>
      <c r="J57" s="41">
        <v>10.5</v>
      </c>
      <c r="K57" s="8">
        <f>IF(J57/I57*100&gt;100,100,J57/I57*100)</f>
        <v>100</v>
      </c>
      <c r="L57" s="64"/>
      <c r="M57" s="66"/>
      <c r="N57" s="61"/>
      <c r="O57" s="9"/>
      <c r="P57" s="10"/>
      <c r="Q57" s="10"/>
      <c r="R57" s="10"/>
    </row>
    <row r="58" spans="1:18" s="3" customFormat="1" ht="36" customHeight="1">
      <c r="A58" s="10"/>
      <c r="B58" s="47"/>
      <c r="C58" s="47"/>
      <c r="D58" s="49"/>
      <c r="E58" s="52"/>
      <c r="F58" s="6" t="s">
        <v>11</v>
      </c>
      <c r="G58" s="15" t="s">
        <v>22</v>
      </c>
      <c r="H58" s="6" t="s">
        <v>13</v>
      </c>
      <c r="I58" s="27">
        <v>100</v>
      </c>
      <c r="J58" s="7">
        <v>100</v>
      </c>
      <c r="K58" s="8">
        <f>IF(J58/I58*100&gt;100,100,J58/I58*100)</f>
        <v>100</v>
      </c>
      <c r="L58" s="64"/>
      <c r="M58" s="66"/>
      <c r="N58" s="61"/>
      <c r="O58" s="9"/>
      <c r="P58" s="10"/>
      <c r="Q58" s="10"/>
      <c r="R58" s="10"/>
    </row>
    <row r="59" spans="1:18" s="3" customFormat="1" ht="30.75" customHeight="1">
      <c r="A59" s="10"/>
      <c r="B59" s="47"/>
      <c r="C59" s="48"/>
      <c r="D59" s="50"/>
      <c r="E59" s="53"/>
      <c r="F59" s="6" t="s">
        <v>16</v>
      </c>
      <c r="G59" s="16" t="s">
        <v>17</v>
      </c>
      <c r="H59" s="6" t="s">
        <v>18</v>
      </c>
      <c r="I59" s="30">
        <v>1</v>
      </c>
      <c r="J59" s="30">
        <v>1</v>
      </c>
      <c r="K59" s="8">
        <f>IF(J59/I59*100&gt;100,100,J59/I59*100)</f>
        <v>100</v>
      </c>
      <c r="L59" s="23">
        <f>K59</f>
        <v>100</v>
      </c>
      <c r="M59" s="66"/>
      <c r="N59" s="61"/>
      <c r="O59" s="9"/>
      <c r="P59" s="10"/>
      <c r="Q59" s="10"/>
      <c r="R59" s="10"/>
    </row>
    <row r="60" spans="1:18" s="3" customFormat="1" ht="42" hidden="1" customHeight="1">
      <c r="A60" s="10"/>
      <c r="B60" s="47"/>
      <c r="C60" s="46" t="s">
        <v>65</v>
      </c>
      <c r="D60" s="46" t="s">
        <v>39</v>
      </c>
      <c r="E60" s="51" t="s">
        <v>10</v>
      </c>
      <c r="F60" s="6" t="s">
        <v>11</v>
      </c>
      <c r="G60" s="15" t="s">
        <v>20</v>
      </c>
      <c r="H60" s="6" t="s">
        <v>13</v>
      </c>
      <c r="I60" s="27"/>
      <c r="J60" s="36"/>
      <c r="K60" s="8" t="e">
        <f>IF(I60/J60*100&gt;100,100,I60/J60*100)</f>
        <v>#DIV/0!</v>
      </c>
      <c r="L60" s="63" t="e">
        <f>(K60+K61+K62)/3</f>
        <v>#DIV/0!</v>
      </c>
      <c r="M60" s="65" t="e">
        <f>(L60+L63)/2</f>
        <v>#DIV/0!</v>
      </c>
      <c r="N60" s="61"/>
      <c r="O60" s="9"/>
      <c r="P60" s="10"/>
      <c r="Q60" s="10"/>
      <c r="R60" s="10"/>
    </row>
    <row r="61" spans="1:18" s="3" customFormat="1" ht="42" hidden="1" customHeight="1">
      <c r="A61" s="10"/>
      <c r="B61" s="47"/>
      <c r="C61" s="47"/>
      <c r="D61" s="49"/>
      <c r="E61" s="52"/>
      <c r="F61" s="6" t="s">
        <v>11</v>
      </c>
      <c r="G61" s="15" t="s">
        <v>21</v>
      </c>
      <c r="H61" s="6" t="s">
        <v>13</v>
      </c>
      <c r="I61" s="27"/>
      <c r="J61" s="36"/>
      <c r="K61" s="8" t="e">
        <f>IF(J61/I61*100&gt;100,100,J61/I61*100)</f>
        <v>#DIV/0!</v>
      </c>
      <c r="L61" s="64"/>
      <c r="M61" s="66"/>
      <c r="N61" s="61"/>
      <c r="O61" s="9"/>
      <c r="P61" s="10"/>
      <c r="Q61" s="10"/>
      <c r="R61" s="10"/>
    </row>
    <row r="62" spans="1:18" s="3" customFormat="1" ht="36" hidden="1" customHeight="1">
      <c r="A62" s="10"/>
      <c r="B62" s="47"/>
      <c r="C62" s="47"/>
      <c r="D62" s="49"/>
      <c r="E62" s="52"/>
      <c r="F62" s="6" t="s">
        <v>11</v>
      </c>
      <c r="G62" s="15" t="s">
        <v>22</v>
      </c>
      <c r="H62" s="6" t="s">
        <v>13</v>
      </c>
      <c r="I62" s="27"/>
      <c r="J62" s="27"/>
      <c r="K62" s="8" t="e">
        <f>IF(J62/I62*100&gt;100,100,J62/I62*100)</f>
        <v>#DIV/0!</v>
      </c>
      <c r="L62" s="64"/>
      <c r="M62" s="66"/>
      <c r="N62" s="61"/>
      <c r="O62" s="9"/>
      <c r="P62" s="10"/>
      <c r="Q62" s="10"/>
      <c r="R62" s="10"/>
    </row>
    <row r="63" spans="1:18" s="3" customFormat="1" ht="30.75" hidden="1" customHeight="1">
      <c r="A63" s="10"/>
      <c r="B63" s="47"/>
      <c r="C63" s="48"/>
      <c r="D63" s="50"/>
      <c r="E63" s="53"/>
      <c r="F63" s="6" t="s">
        <v>16</v>
      </c>
      <c r="G63" s="16" t="s">
        <v>17</v>
      </c>
      <c r="H63" s="6" t="s">
        <v>18</v>
      </c>
      <c r="I63" s="31"/>
      <c r="J63" s="28"/>
      <c r="K63" s="8" t="e">
        <f>IF(J63/I63*100&gt;100,100,J63/I63*100)</f>
        <v>#DIV/0!</v>
      </c>
      <c r="L63" s="23" t="e">
        <f>K63</f>
        <v>#DIV/0!</v>
      </c>
      <c r="M63" s="66"/>
      <c r="N63" s="61"/>
      <c r="O63" s="9"/>
      <c r="P63" s="10"/>
      <c r="Q63" s="10"/>
      <c r="R63" s="10"/>
    </row>
    <row r="64" spans="1:18" s="3" customFormat="1" ht="42" customHeight="1">
      <c r="A64" s="10"/>
      <c r="B64" s="47"/>
      <c r="C64" s="46" t="s">
        <v>66</v>
      </c>
      <c r="D64" s="46" t="s">
        <v>46</v>
      </c>
      <c r="E64" s="51" t="s">
        <v>10</v>
      </c>
      <c r="F64" s="6" t="s">
        <v>11</v>
      </c>
      <c r="G64" s="15" t="s">
        <v>20</v>
      </c>
      <c r="H64" s="6" t="s">
        <v>13</v>
      </c>
      <c r="I64" s="27">
        <v>100</v>
      </c>
      <c r="J64" s="35">
        <v>94.1</v>
      </c>
      <c r="K64" s="8">
        <f>IF(J64/I64*100&gt;100,100,J64/I64*100)</f>
        <v>94.1</v>
      </c>
      <c r="L64" s="63">
        <f>(K64+K65+K66)/3</f>
        <v>98.033333333333346</v>
      </c>
      <c r="M64" s="65">
        <f>(L64+L67)/2</f>
        <v>99.01666666666668</v>
      </c>
      <c r="N64" s="61"/>
      <c r="O64" s="9"/>
      <c r="P64" s="10"/>
      <c r="Q64" s="10"/>
      <c r="R64" s="10"/>
    </row>
    <row r="65" spans="1:18" s="3" customFormat="1" ht="42" customHeight="1">
      <c r="A65" s="10"/>
      <c r="B65" s="47"/>
      <c r="C65" s="47"/>
      <c r="D65" s="49"/>
      <c r="E65" s="52"/>
      <c r="F65" s="6" t="s">
        <v>11</v>
      </c>
      <c r="G65" s="15" t="s">
        <v>21</v>
      </c>
      <c r="H65" s="6" t="s">
        <v>13</v>
      </c>
      <c r="I65" s="27">
        <v>10</v>
      </c>
      <c r="J65" s="35">
        <v>9.8000000000000007</v>
      </c>
      <c r="K65" s="8">
        <f>IF(I65/J65*100&gt;100,100,I65/J65*100)</f>
        <v>100</v>
      </c>
      <c r="L65" s="64"/>
      <c r="M65" s="66"/>
      <c r="N65" s="61"/>
      <c r="O65" s="9"/>
      <c r="P65" s="10"/>
      <c r="Q65" s="10"/>
      <c r="R65" s="10"/>
    </row>
    <row r="66" spans="1:18" s="3" customFormat="1" ht="36" customHeight="1">
      <c r="A66" s="10"/>
      <c r="B66" s="47"/>
      <c r="C66" s="47"/>
      <c r="D66" s="49"/>
      <c r="E66" s="52"/>
      <c r="F66" s="6" t="s">
        <v>11</v>
      </c>
      <c r="G66" s="15" t="s">
        <v>22</v>
      </c>
      <c r="H66" s="6" t="s">
        <v>13</v>
      </c>
      <c r="I66" s="27">
        <v>100</v>
      </c>
      <c r="J66" s="7">
        <v>100</v>
      </c>
      <c r="K66" s="8">
        <f>IF(J66/I66*100&gt;100,100,J66/I66*100)</f>
        <v>100</v>
      </c>
      <c r="L66" s="64"/>
      <c r="M66" s="66"/>
      <c r="N66" s="61"/>
      <c r="O66" s="9"/>
      <c r="P66" s="10"/>
      <c r="Q66" s="10"/>
      <c r="R66" s="10"/>
    </row>
    <row r="67" spans="1:18" s="3" customFormat="1" ht="30.75" customHeight="1">
      <c r="A67" s="10"/>
      <c r="B67" s="47"/>
      <c r="C67" s="48"/>
      <c r="D67" s="50"/>
      <c r="E67" s="53"/>
      <c r="F67" s="6" t="s">
        <v>16</v>
      </c>
      <c r="G67" s="16" t="s">
        <v>17</v>
      </c>
      <c r="H67" s="6" t="s">
        <v>18</v>
      </c>
      <c r="I67" s="30">
        <f>(286*8+280*4)/12-1</f>
        <v>283</v>
      </c>
      <c r="J67" s="30">
        <v>284</v>
      </c>
      <c r="K67" s="8">
        <f>IF(J67/I67*100&gt;100,100,J67/I67*100)</f>
        <v>100</v>
      </c>
      <c r="L67" s="23">
        <f>K67</f>
        <v>100</v>
      </c>
      <c r="M67" s="66"/>
      <c r="N67" s="61"/>
      <c r="O67" s="9"/>
      <c r="P67" s="10"/>
      <c r="Q67" s="10"/>
      <c r="R67" s="10"/>
    </row>
    <row r="68" spans="1:18" s="3" customFormat="1" ht="42" hidden="1" customHeight="1">
      <c r="A68" s="10"/>
      <c r="B68" s="47"/>
      <c r="C68" s="56" t="s">
        <v>63</v>
      </c>
      <c r="D68" s="46" t="s">
        <v>40</v>
      </c>
      <c r="E68" s="51" t="s">
        <v>10</v>
      </c>
      <c r="F68" s="6" t="s">
        <v>11</v>
      </c>
      <c r="G68" s="15" t="s">
        <v>20</v>
      </c>
      <c r="H68" s="6" t="s">
        <v>13</v>
      </c>
      <c r="I68" s="27"/>
      <c r="J68" s="35"/>
      <c r="K68" s="8" t="e">
        <f>IF(I68/J68*100&gt;100,100,I68/J68*100)</f>
        <v>#DIV/0!</v>
      </c>
      <c r="L68" s="63" t="e">
        <f>(K68+K69+K70)/3</f>
        <v>#DIV/0!</v>
      </c>
      <c r="M68" s="65" t="e">
        <f>(L68+L71)/2</f>
        <v>#DIV/0!</v>
      </c>
      <c r="N68" s="61"/>
      <c r="O68" s="9"/>
      <c r="P68" s="10"/>
      <c r="Q68" s="10"/>
      <c r="R68" s="10"/>
    </row>
    <row r="69" spans="1:18" s="3" customFormat="1" ht="42" hidden="1" customHeight="1">
      <c r="A69" s="10"/>
      <c r="B69" s="47"/>
      <c r="C69" s="57"/>
      <c r="D69" s="49"/>
      <c r="E69" s="52"/>
      <c r="F69" s="6" t="s">
        <v>11</v>
      </c>
      <c r="G69" s="15" t="s">
        <v>21</v>
      </c>
      <c r="H69" s="6" t="s">
        <v>13</v>
      </c>
      <c r="I69" s="27"/>
      <c r="J69" s="35"/>
      <c r="K69" s="8" t="e">
        <f>IF(J69/I69*100&gt;100,100,J69/I69*100)</f>
        <v>#DIV/0!</v>
      </c>
      <c r="L69" s="64"/>
      <c r="M69" s="66"/>
      <c r="N69" s="61"/>
      <c r="O69" s="9"/>
      <c r="P69" s="10"/>
      <c r="Q69" s="10"/>
      <c r="R69" s="10"/>
    </row>
    <row r="70" spans="1:18" s="3" customFormat="1" ht="36" hidden="1" customHeight="1">
      <c r="A70" s="10"/>
      <c r="B70" s="47"/>
      <c r="C70" s="57"/>
      <c r="D70" s="49"/>
      <c r="E70" s="52"/>
      <c r="F70" s="6" t="s">
        <v>11</v>
      </c>
      <c r="G70" s="15" t="s">
        <v>22</v>
      </c>
      <c r="H70" s="6" t="s">
        <v>13</v>
      </c>
      <c r="I70" s="27"/>
      <c r="J70" s="7"/>
      <c r="K70" s="8" t="e">
        <f>IF(J70/I70*100&gt;100,100,J70/I70*100)</f>
        <v>#DIV/0!</v>
      </c>
      <c r="L70" s="64"/>
      <c r="M70" s="66"/>
      <c r="N70" s="61"/>
      <c r="O70" s="9"/>
      <c r="P70" s="10"/>
      <c r="Q70" s="10"/>
      <c r="R70" s="10"/>
    </row>
    <row r="71" spans="1:18" s="3" customFormat="1" ht="30.75" hidden="1" customHeight="1">
      <c r="A71" s="10"/>
      <c r="B71" s="47"/>
      <c r="C71" s="58"/>
      <c r="D71" s="50"/>
      <c r="E71" s="53"/>
      <c r="F71" s="6" t="s">
        <v>16</v>
      </c>
      <c r="G71" s="16" t="s">
        <v>17</v>
      </c>
      <c r="H71" s="6" t="s">
        <v>18</v>
      </c>
      <c r="I71" s="31"/>
      <c r="J71" s="12"/>
      <c r="K71" s="8" t="e">
        <f>IF(J71/I71*100&gt;100,100,J71/I71*100)</f>
        <v>#DIV/0!</v>
      </c>
      <c r="L71" s="23" t="e">
        <f>K71</f>
        <v>#DIV/0!</v>
      </c>
      <c r="M71" s="66"/>
      <c r="N71" s="61"/>
      <c r="O71" s="9"/>
      <c r="P71" s="10"/>
      <c r="Q71" s="10"/>
      <c r="R71" s="10"/>
    </row>
    <row r="72" spans="1:18" s="3" customFormat="1" ht="42" hidden="1" customHeight="1">
      <c r="A72" s="10"/>
      <c r="B72" s="47"/>
      <c r="C72" s="46" t="s">
        <v>67</v>
      </c>
      <c r="D72" s="46" t="s">
        <v>42</v>
      </c>
      <c r="E72" s="51" t="s">
        <v>10</v>
      </c>
      <c r="F72" s="6" t="s">
        <v>11</v>
      </c>
      <c r="G72" s="15" t="s">
        <v>20</v>
      </c>
      <c r="H72" s="6" t="s">
        <v>13</v>
      </c>
      <c r="I72" s="27"/>
      <c r="J72" s="35"/>
      <c r="K72" s="8" t="e">
        <f>IF(I72/J72*100&gt;100,100,I72/J72*100)</f>
        <v>#DIV/0!</v>
      </c>
      <c r="L72" s="63" t="e">
        <f>(K72+K73+K74)/3</f>
        <v>#DIV/0!</v>
      </c>
      <c r="M72" s="65" t="e">
        <f>(L72+L75)/2</f>
        <v>#DIV/0!</v>
      </c>
      <c r="N72" s="61"/>
      <c r="O72" s="9"/>
      <c r="P72" s="10"/>
      <c r="Q72" s="10"/>
      <c r="R72" s="10"/>
    </row>
    <row r="73" spans="1:18" s="3" customFormat="1" ht="42" hidden="1" customHeight="1">
      <c r="A73" s="10"/>
      <c r="B73" s="47"/>
      <c r="C73" s="47"/>
      <c r="D73" s="49"/>
      <c r="E73" s="52"/>
      <c r="F73" s="6" t="s">
        <v>11</v>
      </c>
      <c r="G73" s="15" t="s">
        <v>21</v>
      </c>
      <c r="H73" s="6" t="s">
        <v>13</v>
      </c>
      <c r="I73" s="27"/>
      <c r="J73" s="35"/>
      <c r="K73" s="8" t="e">
        <f>IF(J73/I73*100&gt;100,100,J73/I73*100)</f>
        <v>#DIV/0!</v>
      </c>
      <c r="L73" s="64"/>
      <c r="M73" s="66"/>
      <c r="N73" s="61"/>
      <c r="O73" s="9"/>
      <c r="P73" s="10"/>
      <c r="Q73" s="10"/>
      <c r="R73" s="10"/>
    </row>
    <row r="74" spans="1:18" s="3" customFormat="1" ht="36" hidden="1" customHeight="1">
      <c r="A74" s="10"/>
      <c r="B74" s="47"/>
      <c r="C74" s="47"/>
      <c r="D74" s="49"/>
      <c r="E74" s="52"/>
      <c r="F74" s="6" t="s">
        <v>11</v>
      </c>
      <c r="G74" s="15" t="s">
        <v>22</v>
      </c>
      <c r="H74" s="6" t="s">
        <v>13</v>
      </c>
      <c r="I74" s="27"/>
      <c r="J74" s="7"/>
      <c r="K74" s="8" t="e">
        <f>IF(J74/I74*100&gt;100,100,J74/I74*100)</f>
        <v>#DIV/0!</v>
      </c>
      <c r="L74" s="64"/>
      <c r="M74" s="66"/>
      <c r="N74" s="61"/>
      <c r="O74" s="9"/>
      <c r="P74" s="10"/>
      <c r="Q74" s="10"/>
      <c r="R74" s="10"/>
    </row>
    <row r="75" spans="1:18" s="3" customFormat="1" ht="30.75" hidden="1" customHeight="1">
      <c r="A75" s="10"/>
      <c r="B75" s="47"/>
      <c r="C75" s="48"/>
      <c r="D75" s="50"/>
      <c r="E75" s="53"/>
      <c r="F75" s="6" t="s">
        <v>16</v>
      </c>
      <c r="G75" s="16" t="s">
        <v>17</v>
      </c>
      <c r="H75" s="6" t="s">
        <v>18</v>
      </c>
      <c r="I75" s="31"/>
      <c r="J75" s="12"/>
      <c r="K75" s="8" t="e">
        <f>IF(J75/I75*100&gt;100,100,J75/I75*100)</f>
        <v>#DIV/0!</v>
      </c>
      <c r="L75" s="23" t="e">
        <f>K75</f>
        <v>#DIV/0!</v>
      </c>
      <c r="M75" s="66"/>
      <c r="N75" s="61"/>
      <c r="O75" s="9"/>
      <c r="P75" s="10"/>
      <c r="Q75" s="10"/>
      <c r="R75" s="10"/>
    </row>
    <row r="76" spans="1:18" s="3" customFormat="1" ht="42" hidden="1" customHeight="1">
      <c r="A76" s="10"/>
      <c r="B76" s="47"/>
      <c r="C76" s="46" t="s">
        <v>68</v>
      </c>
      <c r="D76" s="46" t="s">
        <v>41</v>
      </c>
      <c r="E76" s="51" t="s">
        <v>10</v>
      </c>
      <c r="F76" s="6" t="s">
        <v>11</v>
      </c>
      <c r="G76" s="15" t="s">
        <v>20</v>
      </c>
      <c r="H76" s="6" t="s">
        <v>13</v>
      </c>
      <c r="I76" s="27"/>
      <c r="J76" s="35"/>
      <c r="K76" s="8" t="e">
        <f>IF(I76/J76*100&gt;100,100,I76/J76*100)</f>
        <v>#DIV/0!</v>
      </c>
      <c r="L76" s="63" t="e">
        <f>(K76+K77+K78)/3</f>
        <v>#DIV/0!</v>
      </c>
      <c r="M76" s="65" t="e">
        <f>(L76+L79)/2</f>
        <v>#DIV/0!</v>
      </c>
      <c r="N76" s="61"/>
      <c r="O76" s="9"/>
      <c r="P76" s="10"/>
      <c r="Q76" s="10"/>
      <c r="R76" s="10"/>
    </row>
    <row r="77" spans="1:18" s="3" customFormat="1" ht="42" hidden="1" customHeight="1">
      <c r="A77" s="10"/>
      <c r="B77" s="47"/>
      <c r="C77" s="47"/>
      <c r="D77" s="49"/>
      <c r="E77" s="52"/>
      <c r="F77" s="6" t="s">
        <v>11</v>
      </c>
      <c r="G77" s="15" t="s">
        <v>21</v>
      </c>
      <c r="H77" s="6" t="s">
        <v>13</v>
      </c>
      <c r="I77" s="27"/>
      <c r="J77" s="35"/>
      <c r="K77" s="8" t="e">
        <f>IF(J77/I77*100&gt;100,100,J77/I77*100)</f>
        <v>#DIV/0!</v>
      </c>
      <c r="L77" s="64"/>
      <c r="M77" s="66"/>
      <c r="N77" s="61"/>
      <c r="O77" s="9"/>
      <c r="P77" s="10"/>
      <c r="Q77" s="10"/>
      <c r="R77" s="10"/>
    </row>
    <row r="78" spans="1:18" s="3" customFormat="1" ht="36" hidden="1" customHeight="1">
      <c r="A78" s="10"/>
      <c r="B78" s="47"/>
      <c r="C78" s="47"/>
      <c r="D78" s="49"/>
      <c r="E78" s="52"/>
      <c r="F78" s="6" t="s">
        <v>11</v>
      </c>
      <c r="G78" s="15" t="s">
        <v>22</v>
      </c>
      <c r="H78" s="6" t="s">
        <v>13</v>
      </c>
      <c r="I78" s="27"/>
      <c r="J78" s="7"/>
      <c r="K78" s="8" t="e">
        <f>IF(J78/I78*100&gt;100,100,J78/I78*100)</f>
        <v>#DIV/0!</v>
      </c>
      <c r="L78" s="64"/>
      <c r="M78" s="66"/>
      <c r="N78" s="61"/>
      <c r="O78" s="9"/>
      <c r="P78" s="10"/>
      <c r="Q78" s="10"/>
      <c r="R78" s="10"/>
    </row>
    <row r="79" spans="1:18" s="3" customFormat="1" ht="30.75" hidden="1" customHeight="1">
      <c r="A79" s="10"/>
      <c r="B79" s="47"/>
      <c r="C79" s="48"/>
      <c r="D79" s="50"/>
      <c r="E79" s="53"/>
      <c r="F79" s="6" t="s">
        <v>16</v>
      </c>
      <c r="G79" s="16" t="s">
        <v>17</v>
      </c>
      <c r="H79" s="6" t="s">
        <v>18</v>
      </c>
      <c r="I79" s="31"/>
      <c r="J79" s="12"/>
      <c r="K79" s="8" t="e">
        <f>IF(J79/I79*100&gt;100,100,J79/I79*100)</f>
        <v>#DIV/0!</v>
      </c>
      <c r="L79" s="23" t="e">
        <f>K79</f>
        <v>#DIV/0!</v>
      </c>
      <c r="M79" s="66"/>
      <c r="N79" s="61"/>
      <c r="O79" s="9"/>
      <c r="P79" s="10"/>
      <c r="Q79" s="10"/>
      <c r="R79" s="10"/>
    </row>
    <row r="80" spans="1:18" s="3" customFormat="1" ht="42" customHeight="1">
      <c r="A80" s="10"/>
      <c r="B80" s="47"/>
      <c r="C80" s="46" t="s">
        <v>63</v>
      </c>
      <c r="D80" s="46" t="s">
        <v>47</v>
      </c>
      <c r="E80" s="51" t="s">
        <v>10</v>
      </c>
      <c r="F80" s="6" t="s">
        <v>11</v>
      </c>
      <c r="G80" s="15" t="s">
        <v>20</v>
      </c>
      <c r="H80" s="6" t="s">
        <v>13</v>
      </c>
      <c r="I80" s="27">
        <v>100</v>
      </c>
      <c r="J80" s="35">
        <v>100</v>
      </c>
      <c r="K80" s="8">
        <f t="shared" ref="K80:K87" si="0">IF(J80/I80*100&gt;100,100,J80/I80*100)</f>
        <v>100</v>
      </c>
      <c r="L80" s="63">
        <f>(K80+K81+K82)/3</f>
        <v>100</v>
      </c>
      <c r="M80" s="65">
        <f>(L80+L83)/2</f>
        <v>97.368421052631575</v>
      </c>
      <c r="N80" s="61"/>
      <c r="O80" s="9"/>
      <c r="P80" s="10"/>
      <c r="Q80" s="10"/>
      <c r="R80" s="10"/>
    </row>
    <row r="81" spans="1:18" s="3" customFormat="1" ht="42" customHeight="1">
      <c r="A81" s="10"/>
      <c r="B81" s="47"/>
      <c r="C81" s="47"/>
      <c r="D81" s="49"/>
      <c r="E81" s="52"/>
      <c r="F81" s="6" t="s">
        <v>11</v>
      </c>
      <c r="G81" s="15" t="s">
        <v>21</v>
      </c>
      <c r="H81" s="6" t="s">
        <v>13</v>
      </c>
      <c r="I81" s="27">
        <v>12</v>
      </c>
      <c r="J81" s="35">
        <v>11</v>
      </c>
      <c r="K81" s="8">
        <f>IF(I81/J81*100&gt;100,100,I81/J81*100)</f>
        <v>100</v>
      </c>
      <c r="L81" s="64"/>
      <c r="M81" s="66"/>
      <c r="N81" s="61"/>
      <c r="O81" s="9"/>
      <c r="P81" s="10"/>
      <c r="Q81" s="10"/>
      <c r="R81" s="10"/>
    </row>
    <row r="82" spans="1:18" s="3" customFormat="1" ht="36" customHeight="1">
      <c r="A82" s="10"/>
      <c r="B82" s="47"/>
      <c r="C82" s="47"/>
      <c r="D82" s="49"/>
      <c r="E82" s="52"/>
      <c r="F82" s="6" t="s">
        <v>11</v>
      </c>
      <c r="G82" s="15" t="s">
        <v>22</v>
      </c>
      <c r="H82" s="6" t="s">
        <v>13</v>
      </c>
      <c r="I82" s="27">
        <v>100</v>
      </c>
      <c r="J82" s="7">
        <v>100</v>
      </c>
      <c r="K82" s="8">
        <f t="shared" si="0"/>
        <v>100</v>
      </c>
      <c r="L82" s="64"/>
      <c r="M82" s="66"/>
      <c r="N82" s="61"/>
      <c r="O82" s="9"/>
      <c r="P82" s="10"/>
      <c r="Q82" s="10"/>
      <c r="R82" s="10"/>
    </row>
    <row r="83" spans="1:18" s="3" customFormat="1" ht="30.75" customHeight="1">
      <c r="A83" s="10"/>
      <c r="B83" s="47"/>
      <c r="C83" s="48"/>
      <c r="D83" s="50"/>
      <c r="E83" s="53"/>
      <c r="F83" s="6" t="s">
        <v>16</v>
      </c>
      <c r="G83" s="16" t="s">
        <v>17</v>
      </c>
      <c r="H83" s="6" t="s">
        <v>18</v>
      </c>
      <c r="I83" s="30">
        <f>(2*8+3)/9</f>
        <v>2.1111111111111112</v>
      </c>
      <c r="J83" s="14">
        <v>2</v>
      </c>
      <c r="K83" s="8">
        <f t="shared" si="0"/>
        <v>94.73684210526315</v>
      </c>
      <c r="L83" s="23">
        <f>K83</f>
        <v>94.73684210526315</v>
      </c>
      <c r="M83" s="66"/>
      <c r="N83" s="61"/>
      <c r="O83" s="9"/>
      <c r="P83" s="10"/>
      <c r="Q83" s="10"/>
      <c r="R83" s="10"/>
    </row>
    <row r="84" spans="1:18" s="3" customFormat="1" ht="42" customHeight="1">
      <c r="A84" s="10"/>
      <c r="B84" s="47"/>
      <c r="C84" s="46" t="s">
        <v>69</v>
      </c>
      <c r="D84" s="46" t="s">
        <v>48</v>
      </c>
      <c r="E84" s="51" t="s">
        <v>10</v>
      </c>
      <c r="F84" s="6" t="s">
        <v>11</v>
      </c>
      <c r="G84" s="15" t="s">
        <v>20</v>
      </c>
      <c r="H84" s="6" t="s">
        <v>13</v>
      </c>
      <c r="I84" s="27">
        <v>100</v>
      </c>
      <c r="J84" s="35">
        <v>90</v>
      </c>
      <c r="K84" s="8">
        <f t="shared" si="0"/>
        <v>90</v>
      </c>
      <c r="L84" s="63">
        <f>(K84+K85+K86)/3</f>
        <v>96.120218579234972</v>
      </c>
      <c r="M84" s="65">
        <f>(L84+L87)/2</f>
        <v>98.060109289617486</v>
      </c>
      <c r="N84" s="61"/>
      <c r="O84" s="9"/>
      <c r="P84" s="10"/>
      <c r="Q84" s="10"/>
      <c r="R84" s="10"/>
    </row>
    <row r="85" spans="1:18" s="3" customFormat="1" ht="42" customHeight="1">
      <c r="A85" s="10"/>
      <c r="B85" s="47"/>
      <c r="C85" s="47"/>
      <c r="D85" s="49"/>
      <c r="E85" s="52"/>
      <c r="F85" s="6" t="s">
        <v>11</v>
      </c>
      <c r="G85" s="15" t="s">
        <v>21</v>
      </c>
      <c r="H85" s="6" t="s">
        <v>13</v>
      </c>
      <c r="I85" s="27">
        <v>12</v>
      </c>
      <c r="J85" s="35">
        <v>12.2</v>
      </c>
      <c r="K85" s="8">
        <f>IF(I85/J85*100&gt;100,100,I85/J85*100)</f>
        <v>98.360655737704931</v>
      </c>
      <c r="L85" s="64"/>
      <c r="M85" s="66"/>
      <c r="N85" s="61"/>
      <c r="O85" s="9"/>
      <c r="P85" s="10"/>
      <c r="Q85" s="10"/>
      <c r="R85" s="10"/>
    </row>
    <row r="86" spans="1:18" s="3" customFormat="1" ht="36" customHeight="1">
      <c r="A86" s="10"/>
      <c r="B86" s="47"/>
      <c r="C86" s="47"/>
      <c r="D86" s="49"/>
      <c r="E86" s="52"/>
      <c r="F86" s="6" t="s">
        <v>11</v>
      </c>
      <c r="G86" s="15" t="s">
        <v>22</v>
      </c>
      <c r="H86" s="6" t="s">
        <v>13</v>
      </c>
      <c r="I86" s="27">
        <v>100</v>
      </c>
      <c r="J86" s="7">
        <v>100</v>
      </c>
      <c r="K86" s="8">
        <f t="shared" si="0"/>
        <v>100</v>
      </c>
      <c r="L86" s="64"/>
      <c r="M86" s="66"/>
      <c r="N86" s="61"/>
      <c r="O86" s="9"/>
      <c r="P86" s="10"/>
      <c r="Q86" s="10"/>
      <c r="R86" s="10"/>
    </row>
    <row r="87" spans="1:18" s="3" customFormat="1" ht="30.75" customHeight="1">
      <c r="A87" s="10"/>
      <c r="B87" s="48"/>
      <c r="C87" s="48"/>
      <c r="D87" s="50"/>
      <c r="E87" s="53"/>
      <c r="F87" s="6" t="s">
        <v>16</v>
      </c>
      <c r="G87" s="16" t="s">
        <v>17</v>
      </c>
      <c r="H87" s="6" t="s">
        <v>18</v>
      </c>
      <c r="I87" s="30">
        <f>(20*8+21*4)/12</f>
        <v>20.333333333333332</v>
      </c>
      <c r="J87" s="30">
        <v>21.1</v>
      </c>
      <c r="K87" s="8">
        <f t="shared" si="0"/>
        <v>100</v>
      </c>
      <c r="L87" s="23">
        <f>K87</f>
        <v>100</v>
      </c>
      <c r="M87" s="66"/>
      <c r="N87" s="62"/>
      <c r="O87" s="9"/>
      <c r="P87" s="10"/>
      <c r="Q87" s="10"/>
      <c r="R87" s="10"/>
    </row>
    <row r="89" spans="1:18">
      <c r="I89" s="34">
        <f>I7+I11+I15+I19+I23+I27+I31+I35+I39+I43+I47+I51</f>
        <v>306.4111111111111</v>
      </c>
      <c r="J89" s="29">
        <f>J7+J11+J15+J19+J23+J27+J31+J35+J39+J43+J47+J51</f>
        <v>308.10000000000002</v>
      </c>
      <c r="K89" s="42">
        <f>(308*8+303*4)/12</f>
        <v>306.33333333333331</v>
      </c>
      <c r="L89">
        <v>308</v>
      </c>
    </row>
    <row r="90" spans="1:18">
      <c r="I90" s="34">
        <f>I55+I59+I63+I67+I71+I75+I79+I83+I87</f>
        <v>306.4444444444444</v>
      </c>
      <c r="J90" s="29">
        <f>J55+J59+J63+J67+J71+J75+J79+J83+J87</f>
        <v>308.10000000000002</v>
      </c>
      <c r="K90" s="42">
        <f>(308*8+303*4)/12</f>
        <v>306.33333333333331</v>
      </c>
      <c r="L90">
        <v>308</v>
      </c>
    </row>
    <row r="91" spans="1:18" ht="30.75" customHeight="1">
      <c r="B91" s="33" t="s">
        <v>50</v>
      </c>
      <c r="H91" s="33" t="s">
        <v>49</v>
      </c>
    </row>
    <row r="92" spans="1:18">
      <c r="B92" s="32" t="s">
        <v>24</v>
      </c>
    </row>
  </sheetData>
  <autoFilter ref="B2:O87"/>
  <mergeCells count="106">
    <mergeCell ref="B4:B87"/>
    <mergeCell ref="L8:L10"/>
    <mergeCell ref="M8:M11"/>
    <mergeCell ref="L12:L14"/>
    <mergeCell ref="M12:M15"/>
    <mergeCell ref="L4:L6"/>
    <mergeCell ref="M4:M7"/>
    <mergeCell ref="L16:L18"/>
    <mergeCell ref="M16:M19"/>
    <mergeCell ref="L20:L22"/>
    <mergeCell ref="M20:M23"/>
    <mergeCell ref="M24:M27"/>
    <mergeCell ref="L28:L30"/>
    <mergeCell ref="M28:M31"/>
    <mergeCell ref="L24:L26"/>
    <mergeCell ref="M32:M35"/>
    <mergeCell ref="L36:L38"/>
    <mergeCell ref="M36:M39"/>
    <mergeCell ref="L32:L34"/>
    <mergeCell ref="L80:L82"/>
    <mergeCell ref="C4:C7"/>
    <mergeCell ref="D4:D7"/>
    <mergeCell ref="E4:E7"/>
    <mergeCell ref="C8:C11"/>
    <mergeCell ref="N4:N87"/>
    <mergeCell ref="L60:L62"/>
    <mergeCell ref="M60:M63"/>
    <mergeCell ref="M40:M43"/>
    <mergeCell ref="L44:L46"/>
    <mergeCell ref="M44:M47"/>
    <mergeCell ref="L40:L42"/>
    <mergeCell ref="M48:M51"/>
    <mergeCell ref="L52:L54"/>
    <mergeCell ref="M52:M55"/>
    <mergeCell ref="L48:L50"/>
    <mergeCell ref="L56:L58"/>
    <mergeCell ref="M64:M67"/>
    <mergeCell ref="L68:L70"/>
    <mergeCell ref="M68:M71"/>
    <mergeCell ref="L64:L66"/>
    <mergeCell ref="M56:M59"/>
    <mergeCell ref="M72:M75"/>
    <mergeCell ref="L76:L78"/>
    <mergeCell ref="M76:M79"/>
    <mergeCell ref="L72:L74"/>
    <mergeCell ref="M80:M83"/>
    <mergeCell ref="L84:L86"/>
    <mergeCell ref="M84:M87"/>
    <mergeCell ref="D8:D11"/>
    <mergeCell ref="E8:E11"/>
    <mergeCell ref="C12:C15"/>
    <mergeCell ref="D12:D15"/>
    <mergeCell ref="E12:E15"/>
    <mergeCell ref="C16:C19"/>
    <mergeCell ref="D16:D19"/>
    <mergeCell ref="E16:E19"/>
    <mergeCell ref="C20:C23"/>
    <mergeCell ref="D20:D23"/>
    <mergeCell ref="E20:E23"/>
    <mergeCell ref="C24:C27"/>
    <mergeCell ref="D24:D27"/>
    <mergeCell ref="E24:E27"/>
    <mergeCell ref="C28:C31"/>
    <mergeCell ref="D28:D31"/>
    <mergeCell ref="E28:E31"/>
    <mergeCell ref="C32:C35"/>
    <mergeCell ref="D32:D35"/>
    <mergeCell ref="E32:E35"/>
    <mergeCell ref="C52:C55"/>
    <mergeCell ref="D52:D55"/>
    <mergeCell ref="E52:E55"/>
    <mergeCell ref="C56:C59"/>
    <mergeCell ref="D56:D59"/>
    <mergeCell ref="E56:E59"/>
    <mergeCell ref="C36:C39"/>
    <mergeCell ref="D36:D39"/>
    <mergeCell ref="E36:E39"/>
    <mergeCell ref="C40:C43"/>
    <mergeCell ref="D40:D43"/>
    <mergeCell ref="E40:E43"/>
    <mergeCell ref="D44:D47"/>
    <mergeCell ref="E44:E47"/>
    <mergeCell ref="C84:C87"/>
    <mergeCell ref="D84:D87"/>
    <mergeCell ref="E84:E87"/>
    <mergeCell ref="A1:O1"/>
    <mergeCell ref="C72:C75"/>
    <mergeCell ref="D72:D75"/>
    <mergeCell ref="E72:E75"/>
    <mergeCell ref="C76:C79"/>
    <mergeCell ref="D76:D79"/>
    <mergeCell ref="E76:E79"/>
    <mergeCell ref="C80:C83"/>
    <mergeCell ref="D80:D83"/>
    <mergeCell ref="E80:E83"/>
    <mergeCell ref="C60:C63"/>
    <mergeCell ref="D60:D63"/>
    <mergeCell ref="E60:E63"/>
    <mergeCell ref="C64:C67"/>
    <mergeCell ref="D64:D67"/>
    <mergeCell ref="E64:E67"/>
    <mergeCell ref="C68:C71"/>
    <mergeCell ref="D68:D71"/>
    <mergeCell ref="E68:E71"/>
    <mergeCell ref="D48:D51"/>
    <mergeCell ref="E48:E51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доу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2019-03-04T10:05:10Z</dcterms:modified>
</cp:coreProperties>
</file>