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<sst xmlns="http://schemas.openxmlformats.org/spreadsheetml/2006/main" count="66" uniqueCount="61">
  <si>
    <t>1.1.1.Количество материалов(Стенд)</t>
  </si>
  <si>
    <t>1.1.1. единиц информации (Стенд)</t>
  </si>
  <si>
    <t>показатель 1.1.1</t>
  </si>
  <si>
    <t>округление</t>
  </si>
  <si>
    <t>1.1.2.Количество материалов (сайт)</t>
  </si>
  <si>
    <t>1.1.2.Единиц информации (Сайт)</t>
  </si>
  <si>
    <t>показатель 1.1.2</t>
  </si>
  <si>
    <t>показатель 1.1.</t>
  </si>
  <si>
    <t>1.2.1.Количество функционирующих дистанционных способов взаимодействия</t>
  </si>
  <si>
    <t>показатель1.2.</t>
  </si>
  <si>
    <t>1.3.1. кол-во анкет всего</t>
  </si>
  <si>
    <t>1.3.1.Число удовлетворенных информацией на стендах</t>
  </si>
  <si>
    <t>показатель1.3.1</t>
  </si>
  <si>
    <t>1.3.2. кол-во анкет всего</t>
  </si>
  <si>
    <t>1.3.2.Число удовлетворенных информацией на сайтах</t>
  </si>
  <si>
    <t>показатель 1.3.2</t>
  </si>
  <si>
    <t>значение 1.3.</t>
  </si>
  <si>
    <t>итого по 1 группе показателей</t>
  </si>
  <si>
    <t>2.1.1 Количество комфортных условий для предоставления услуг</t>
  </si>
  <si>
    <t>показатель 2.1</t>
  </si>
  <si>
    <t>2.3.1. кол-во анкет всего</t>
  </si>
  <si>
    <t>2.3.1 Число удовлетворенных комфортностью предоставления услу</t>
  </si>
  <si>
    <t>показатель 2.3.</t>
  </si>
  <si>
    <t>Итого по 2 критерию</t>
  </si>
  <si>
    <t xml:space="preserve">3.1.1. Количество условий доступности организации для инвалидов </t>
  </si>
  <si>
    <t>показатель 3.1</t>
  </si>
  <si>
    <t>3.2.1 Количество условий доступности, позволяющих инвалидам получать услуги наравне с другими</t>
  </si>
  <si>
    <t>показатель 3.2</t>
  </si>
  <si>
    <t>3.3.1.числу опрошенных получателей услуг- инвалидов</t>
  </si>
  <si>
    <t>3.3.1. Число получателей услуг-инвалидов, удовлетворенных доступностью</t>
  </si>
  <si>
    <t>показатель 3.3</t>
  </si>
  <si>
    <t>округл 3.3</t>
  </si>
  <si>
    <t>итого по 3 критерию</t>
  </si>
  <si>
    <t>4.1.1. кол-во анкет всего</t>
  </si>
  <si>
    <t>4.1.1.Число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</si>
  <si>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>показатель 4.1.</t>
  </si>
  <si>
    <t>окру 4.1</t>
  </si>
  <si>
    <t>4.2.1. кол-во анкет всего</t>
  </si>
  <si>
    <t>4.2.1.Число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</t>
  </si>
  <si>
    <t>показ 4.2.</t>
  </si>
  <si>
    <t>округл 4.2</t>
  </si>
  <si>
    <t>4.3.1. кол-во анкет всего</t>
  </si>
  <si>
    <t>4.3.1. 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</si>
  <si>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показ. 4.3</t>
  </si>
  <si>
    <t>округл 4.3</t>
  </si>
  <si>
    <t>итого по 4 критерию</t>
  </si>
  <si>
    <t>5.1.1. кол-во анкет всего</t>
  </si>
  <si>
    <t>5.1.1.Число получателей услуг, которые готовы рекомендовать организацию родственникам и знакомым</t>
  </si>
  <si>
    <t>показ 5.1</t>
  </si>
  <si>
    <t>округл</t>
  </si>
  <si>
    <t>5.2.1. кол-во анкет всего</t>
  </si>
  <si>
    <t>5.2.1.Число получателей услуг, удовлетворенных организационными условиями предоставления услуг</t>
  </si>
  <si>
    <t>показ 5.2</t>
  </si>
  <si>
    <t>округл 5.2.</t>
  </si>
  <si>
    <t>5.3.1. кол-во анкет всего</t>
  </si>
  <si>
    <t>5.3.1.Число получателей услуг, удовлетворенных в целом условиями оказания услуг в организации социальной сферы</t>
  </si>
  <si>
    <t>показ 5.3</t>
  </si>
  <si>
    <t>округл 5.3</t>
  </si>
  <si>
    <t>итого по 5 критерию</t>
  </si>
  <si>
    <t>Итого</t>
  </si>
  <si>
    <t>МКОУ ОШ с. Каракша Яранского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</si>
</sst>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"/>
  <sheetViews>
    <sheetView tabSelected="1" workbookViewId="0" topLeftCell="A1">
      <selection activeCell="A2" sqref="A2:BN2"/>
    </sheetView>
  </sheetViews>
  <sheetFormatPr defaultColWidth="9.140625" defaultRowHeight="15"/>
  <sheetData>
    <row r="1" spans="1:65" ht="124.5" customHeight="1">
      <c r="A1" s="1"/>
      <c r="B1" s="2" t="s">
        <v>0</v>
      </c>
      <c r="C1" s="2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" t="s">
        <v>6</v>
      </c>
      <c r="I1" s="1" t="s">
        <v>3</v>
      </c>
      <c r="J1" s="1" t="s">
        <v>7</v>
      </c>
      <c r="K1" s="2" t="s">
        <v>8</v>
      </c>
      <c r="L1" s="1" t="s">
        <v>9</v>
      </c>
      <c r="M1" s="2" t="s">
        <v>10</v>
      </c>
      <c r="N1" s="2" t="s">
        <v>11</v>
      </c>
      <c r="O1" s="1" t="s">
        <v>12</v>
      </c>
      <c r="P1" s="1" t="s">
        <v>3</v>
      </c>
      <c r="Q1" s="2" t="s">
        <v>13</v>
      </c>
      <c r="R1" s="2" t="s">
        <v>14</v>
      </c>
      <c r="S1" s="1" t="s">
        <v>15</v>
      </c>
      <c r="T1" s="1" t="s">
        <v>3</v>
      </c>
      <c r="U1" s="1" t="s">
        <v>16</v>
      </c>
      <c r="V1" s="2" t="s">
        <v>17</v>
      </c>
      <c r="W1" s="2" t="s">
        <v>18</v>
      </c>
      <c r="X1" s="1" t="s">
        <v>19</v>
      </c>
      <c r="Y1" s="2" t="s">
        <v>20</v>
      </c>
      <c r="Z1" s="2" t="s">
        <v>21</v>
      </c>
      <c r="AA1" s="1" t="s">
        <v>22</v>
      </c>
      <c r="AB1" s="1" t="s">
        <v>3</v>
      </c>
      <c r="AC1" s="2" t="s">
        <v>23</v>
      </c>
      <c r="AD1" s="2" t="s">
        <v>24</v>
      </c>
      <c r="AE1" s="1" t="s">
        <v>25</v>
      </c>
      <c r="AF1" s="2" t="s">
        <v>26</v>
      </c>
      <c r="AG1" s="1" t="s">
        <v>27</v>
      </c>
      <c r="AH1" s="2" t="s">
        <v>28</v>
      </c>
      <c r="AI1" s="2" t="s">
        <v>29</v>
      </c>
      <c r="AJ1" s="1" t="s">
        <v>30</v>
      </c>
      <c r="AK1" s="1" t="s">
        <v>31</v>
      </c>
      <c r="AL1" s="2" t="s">
        <v>32</v>
      </c>
      <c r="AM1" s="2" t="s">
        <v>33</v>
      </c>
      <c r="AN1" s="2" t="s">
        <v>34</v>
      </c>
      <c r="AO1" s="1" t="s">
        <v>35</v>
      </c>
      <c r="AP1" s="1" t="s">
        <v>36</v>
      </c>
      <c r="AQ1" s="2" t="s">
        <v>37</v>
      </c>
      <c r="AR1" s="2" t="s">
        <v>38</v>
      </c>
      <c r="AS1" s="1" t="s">
        <v>39</v>
      </c>
      <c r="AT1" s="1" t="s">
        <v>40</v>
      </c>
      <c r="AU1" s="2" t="s">
        <v>41</v>
      </c>
      <c r="AV1" s="2" t="s">
        <v>42</v>
      </c>
      <c r="AW1" s="1" t="s">
        <v>43</v>
      </c>
      <c r="AX1" s="1" t="s">
        <v>44</v>
      </c>
      <c r="AY1" s="2" t="s">
        <v>45</v>
      </c>
      <c r="AZ1" s="2" t="s">
        <v>46</v>
      </c>
      <c r="BA1" s="2" t="s">
        <v>47</v>
      </c>
      <c r="BB1" s="1" t="s">
        <v>48</v>
      </c>
      <c r="BC1" s="1" t="s">
        <v>49</v>
      </c>
      <c r="BD1" s="2" t="s">
        <v>50</v>
      </c>
      <c r="BE1" s="2" t="s">
        <v>51</v>
      </c>
      <c r="BF1" s="1" t="s">
        <v>52</v>
      </c>
      <c r="BG1" s="1" t="s">
        <v>53</v>
      </c>
      <c r="BH1" s="2" t="s">
        <v>54</v>
      </c>
      <c r="BI1" s="2" t="s">
        <v>55</v>
      </c>
      <c r="BJ1" s="1" t="s">
        <v>56</v>
      </c>
      <c r="BK1" s="1" t="s">
        <v>57</v>
      </c>
      <c r="BL1" s="2" t="s">
        <v>58</v>
      </c>
      <c r="BM1" s="2" t="s">
        <v>59</v>
      </c>
    </row>
    <row r="2" spans="1:66" ht="15.75">
      <c r="A2" s="3" t="s">
        <v>60</v>
      </c>
      <c r="B2">
        <v>13</v>
      </c>
      <c r="C2">
        <v>16</v>
      </c>
      <c r="D2" s="4">
        <f aca="true" t="shared" si="0" ref="D2">B2/16*100</f>
        <v>81.25</v>
      </c>
      <c r="E2" s="4">
        <f aca="true" t="shared" si="1" ref="E2">ROUND(D2,0)</f>
        <v>81</v>
      </c>
      <c r="F2" s="5">
        <v>37</v>
      </c>
      <c r="G2" s="5">
        <v>37</v>
      </c>
      <c r="H2" s="4">
        <f aca="true" t="shared" si="2" ref="H2">F2/37*100</f>
        <v>100</v>
      </c>
      <c r="I2" s="4">
        <f aca="true" t="shared" si="3" ref="I2">ROUND(H2,0)</f>
        <v>100</v>
      </c>
      <c r="J2" s="4">
        <f aca="true" t="shared" si="4" ref="J2">(E2+I2)/2</f>
        <v>90.5</v>
      </c>
      <c r="K2">
        <v>4</v>
      </c>
      <c r="L2" s="4">
        <v>30</v>
      </c>
      <c r="M2" s="5">
        <v>15</v>
      </c>
      <c r="N2" s="5">
        <v>15</v>
      </c>
      <c r="O2" s="4">
        <f aca="true" t="shared" si="5" ref="O2">N2/M2*100</f>
        <v>100</v>
      </c>
      <c r="P2" s="4">
        <f aca="true" t="shared" si="6" ref="P2">ROUND(O2,0)</f>
        <v>100</v>
      </c>
      <c r="Q2" s="5">
        <v>15</v>
      </c>
      <c r="R2" s="5">
        <v>15</v>
      </c>
      <c r="S2" s="4">
        <f aca="true" t="shared" si="7" ref="S2">R2/M2*100</f>
        <v>100</v>
      </c>
      <c r="T2" s="4">
        <f aca="true" t="shared" si="8" ref="T2">ROUND(S2,0)</f>
        <v>100</v>
      </c>
      <c r="U2" s="4">
        <f aca="true" t="shared" si="9" ref="U2">(P2+T2)/2</f>
        <v>100</v>
      </c>
      <c r="V2" s="4">
        <f aca="true" t="shared" si="10" ref="V2">J2*0.3+L2+U2*0.4</f>
        <v>97.15</v>
      </c>
      <c r="W2">
        <v>5</v>
      </c>
      <c r="X2" s="4">
        <f aca="true" t="shared" si="11" ref="X2">W2*20</f>
        <v>100</v>
      </c>
      <c r="Y2" s="5">
        <v>15</v>
      </c>
      <c r="Z2" s="5">
        <v>15</v>
      </c>
      <c r="AA2" s="4">
        <f aca="true" t="shared" si="12" ref="AA2">Z2/M2*100</f>
        <v>100</v>
      </c>
      <c r="AB2" s="4">
        <f aca="true" t="shared" si="13" ref="AB2">ROUND(AA2,0)</f>
        <v>100</v>
      </c>
      <c r="AC2" s="4">
        <f aca="true" t="shared" si="14" ref="AC2">X2*0.5+AB2*0.5</f>
        <v>100</v>
      </c>
      <c r="AD2" s="6">
        <v>1</v>
      </c>
      <c r="AE2" s="4">
        <f aca="true" t="shared" si="15" ref="AE2">AD2*20</f>
        <v>20</v>
      </c>
      <c r="AF2" s="6">
        <v>2</v>
      </c>
      <c r="AG2" s="4">
        <f aca="true" t="shared" si="16" ref="AG2">AF2*20</f>
        <v>40</v>
      </c>
      <c r="AH2" s="5">
        <v>0</v>
      </c>
      <c r="AI2" s="5">
        <v>0</v>
      </c>
      <c r="AJ2" s="4">
        <v>0</v>
      </c>
      <c r="AK2" s="4">
        <f aca="true" t="shared" si="17" ref="AK2">ROUND(AJ2,0)</f>
        <v>0</v>
      </c>
      <c r="AL2" s="4">
        <f aca="true" t="shared" si="18" ref="AL2">AE2*0.3+AG2*0.4+AK2*0.3</f>
        <v>22</v>
      </c>
      <c r="AM2" s="5">
        <v>15</v>
      </c>
      <c r="AN2" s="5">
        <v>15</v>
      </c>
      <c r="AO2" s="4">
        <f aca="true" t="shared" si="19" ref="AO2">AN2/M2*100</f>
        <v>100</v>
      </c>
      <c r="AP2" s="4">
        <f aca="true" t="shared" si="20" ref="AP2">ROUND(AO2,0)</f>
        <v>100</v>
      </c>
      <c r="AQ2" s="5">
        <v>15</v>
      </c>
      <c r="AR2" s="5">
        <v>15</v>
      </c>
      <c r="AS2" s="4">
        <f aca="true" t="shared" si="21" ref="AS2">AR2/M2*100</f>
        <v>100</v>
      </c>
      <c r="AT2" s="4">
        <f aca="true" t="shared" si="22" ref="AT2">ROUND(AS2,0)</f>
        <v>100</v>
      </c>
      <c r="AU2" s="5">
        <v>15</v>
      </c>
      <c r="AV2" s="5">
        <v>15</v>
      </c>
      <c r="AW2" s="4">
        <f aca="true" t="shared" si="23" ref="AW2">AV2/M2*100</f>
        <v>100</v>
      </c>
      <c r="AX2" s="4">
        <f aca="true" t="shared" si="24" ref="AX2">ROUND(AW2,0)</f>
        <v>100</v>
      </c>
      <c r="AY2" s="4">
        <f aca="true" t="shared" si="25" ref="AY2">AP2*0.4+AT2*0.4+AX2*0.2</f>
        <v>100</v>
      </c>
      <c r="AZ2" s="5">
        <v>15</v>
      </c>
      <c r="BA2" s="5">
        <v>15</v>
      </c>
      <c r="BB2" s="4">
        <f aca="true" t="shared" si="26" ref="BB2">BA2/M2*100</f>
        <v>100</v>
      </c>
      <c r="BC2" s="4">
        <f aca="true" t="shared" si="27" ref="BC2">ROUND(BB2,0)</f>
        <v>100</v>
      </c>
      <c r="BD2" s="5">
        <v>15</v>
      </c>
      <c r="BE2" s="5">
        <v>15</v>
      </c>
      <c r="BF2" s="4">
        <f aca="true" t="shared" si="28" ref="BF2">BE2/M2*100</f>
        <v>100</v>
      </c>
      <c r="BG2" s="4">
        <f aca="true" t="shared" si="29" ref="BG2">ROUND(BF2,0)</f>
        <v>100</v>
      </c>
      <c r="BH2" s="5">
        <v>15</v>
      </c>
      <c r="BI2" s="5">
        <v>15</v>
      </c>
      <c r="BJ2" s="4">
        <f aca="true" t="shared" si="30" ref="BJ2">BI2/M2*100</f>
        <v>100</v>
      </c>
      <c r="BK2" s="4">
        <f aca="true" t="shared" si="31" ref="BK2">ROUND(BJ2,0)</f>
        <v>100</v>
      </c>
      <c r="BL2" s="4">
        <f aca="true" t="shared" si="32" ref="BL2">BC2*0.2+BG2*0.3+BK2*0.5</f>
        <v>100</v>
      </c>
      <c r="BM2" s="4">
        <f aca="true" t="shared" si="33" ref="BM2">(V2+AC2+AL2+AY2+BL2)/5</f>
        <v>83.83</v>
      </c>
      <c r="BN2" s="3" t="s">
        <v>60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2019-12-03T05:01:58Z</dcterms:modified>
  <cp:category/>
  <cp:version/>
  <cp:contentType/>
  <cp:contentStatus/>
</cp:coreProperties>
</file>