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КП\Моя папка\ДНП\Учредительные\ЭЛЕКТРИКА\СУД МРСК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L28" i="1"/>
  <c r="I28" i="1"/>
  <c r="H28" i="1"/>
  <c r="G28" i="1"/>
  <c r="F28" i="1"/>
  <c r="C28" i="1"/>
  <c r="B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M15" i="1"/>
  <c r="L15" i="1"/>
  <c r="I15" i="1"/>
  <c r="H15" i="1"/>
  <c r="G15" i="1"/>
  <c r="F15" i="1"/>
  <c r="C15" i="1"/>
  <c r="B15" i="1"/>
  <c r="K14" i="1"/>
  <c r="J14" i="1"/>
  <c r="E14" i="1"/>
  <c r="D14" i="1"/>
  <c r="K13" i="1"/>
  <c r="J13" i="1"/>
  <c r="E13" i="1"/>
  <c r="D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  <c r="K6" i="1"/>
  <c r="J6" i="1"/>
  <c r="E6" i="1"/>
  <c r="D6" i="1"/>
  <c r="K5" i="1"/>
  <c r="J5" i="1"/>
  <c r="E5" i="1"/>
  <c r="D5" i="1"/>
  <c r="N7" i="1" l="1"/>
  <c r="N9" i="1"/>
  <c r="N11" i="1"/>
  <c r="N13" i="1"/>
  <c r="O11" i="1"/>
  <c r="O13" i="1"/>
  <c r="O19" i="1"/>
  <c r="O26" i="1"/>
  <c r="N6" i="1"/>
  <c r="N18" i="1"/>
  <c r="N23" i="1"/>
  <c r="N24" i="1"/>
  <c r="O6" i="1"/>
  <c r="O8" i="1"/>
  <c r="O10" i="1"/>
  <c r="O27" i="1"/>
  <c r="R6" i="1"/>
  <c r="O7" i="1"/>
  <c r="O9" i="1"/>
  <c r="N12" i="1"/>
  <c r="N14" i="1"/>
  <c r="O18" i="1"/>
  <c r="O21" i="1"/>
  <c r="N8" i="1"/>
  <c r="N10" i="1"/>
  <c r="O12" i="1"/>
  <c r="O14" i="1"/>
  <c r="N19" i="1"/>
  <c r="N21" i="1"/>
  <c r="N25" i="1"/>
  <c r="N26" i="1"/>
  <c r="N20" i="1"/>
  <c r="N22" i="1"/>
  <c r="O24" i="1"/>
  <c r="N27" i="1"/>
  <c r="D28" i="1"/>
  <c r="O20" i="1"/>
  <c r="O22" i="1"/>
  <c r="O23" i="1"/>
  <c r="O25" i="1"/>
  <c r="R7" i="1"/>
  <c r="S11" i="1"/>
  <c r="S19" i="1"/>
  <c r="R11" i="1"/>
  <c r="K28" i="1"/>
  <c r="O16" i="1"/>
  <c r="N17" i="1"/>
  <c r="D15" i="1"/>
  <c r="N5" i="1"/>
  <c r="J15" i="1"/>
  <c r="E28" i="1"/>
  <c r="O17" i="1"/>
  <c r="E15" i="1"/>
  <c r="O5" i="1"/>
  <c r="K15" i="1"/>
  <c r="J28" i="1"/>
  <c r="N16" i="1"/>
  <c r="R18" i="1" l="1"/>
  <c r="R13" i="1"/>
  <c r="S9" i="1"/>
  <c r="S12" i="1"/>
  <c r="S18" i="1"/>
  <c r="S10" i="1"/>
  <c r="S8" i="1"/>
  <c r="S13" i="1"/>
  <c r="R9" i="1"/>
  <c r="R19" i="1"/>
  <c r="T19" i="1" s="1"/>
  <c r="R8" i="1"/>
  <c r="S6" i="1"/>
  <c r="T6" i="1" s="1"/>
  <c r="T18" i="1"/>
  <c r="S7" i="1"/>
  <c r="T7" i="1" s="1"/>
  <c r="T11" i="1"/>
  <c r="R14" i="1"/>
  <c r="S14" i="1"/>
  <c r="R12" i="1"/>
  <c r="R10" i="1"/>
  <c r="O15" i="1"/>
  <c r="S5" i="1"/>
  <c r="S17" i="1"/>
  <c r="R17" i="1"/>
  <c r="O28" i="1"/>
  <c r="S16" i="1"/>
  <c r="R5" i="1"/>
  <c r="N15" i="1"/>
  <c r="N28" i="1"/>
  <c r="R16" i="1"/>
  <c r="T12" i="1" l="1"/>
  <c r="T10" i="1"/>
  <c r="T8" i="1"/>
  <c r="T13" i="1"/>
  <c r="T9" i="1"/>
  <c r="R15" i="1"/>
  <c r="T14" i="1"/>
  <c r="T17" i="1"/>
  <c r="S15" i="1"/>
  <c r="T5" i="1"/>
  <c r="R28" i="1"/>
  <c r="T16" i="1"/>
  <c r="S28" i="1"/>
  <c r="T15" i="1" l="1"/>
  <c r="T28" i="1"/>
</calcChain>
</file>

<file path=xl/sharedStrings.xml><?xml version="1.0" encoding="utf-8"?>
<sst xmlns="http://schemas.openxmlformats.org/spreadsheetml/2006/main" count="49" uniqueCount="39">
  <si>
    <t>РАСЧЕТ ПОТЕРЬ ДЛЯ НАЧИСЛЕНИЯ ЖИТЕЛЯМ</t>
  </si>
  <si>
    <t>ТП 6883 (версия Сбыт)</t>
  </si>
  <si>
    <t>ТП 6993 (версия Сбыт)</t>
  </si>
  <si>
    <t>ИТОГО  ПОТЕРИ</t>
  </si>
  <si>
    <t>Тарифы</t>
  </si>
  <si>
    <t xml:space="preserve">Сумма ПОТЕРЬ ДНП </t>
  </si>
  <si>
    <t>день</t>
  </si>
  <si>
    <t>ночь</t>
  </si>
  <si>
    <t>потери день 1,38%</t>
  </si>
  <si>
    <t>потери ночь 1,38%</t>
  </si>
  <si>
    <t>потери постоянные день</t>
  </si>
  <si>
    <t>потери постоянные ночь</t>
  </si>
  <si>
    <t>потери день 1,22%</t>
  </si>
  <si>
    <t>потери ночь 1,22%</t>
  </si>
  <si>
    <t>Итого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</si>
  <si>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</si>
  <si>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</si>
  <si>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</si>
  <si>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</si>
  <si>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</si>
  <si>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</si>
  <si>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</si>
  <si>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</si>
  <si>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</si>
  <si>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</si>
  <si>
    <t>март16 - дек.16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</si>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</sst>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9" fontId="2" fillId="0" borderId="1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4" fontId="2" fillId="0" borderId="1" xfId="0" applyNumberFormat="1" applyFont="1" applyBorder="1"/>
    <xf numFmtId="4" fontId="2" fillId="4" borderId="1" xfId="0" applyNumberFormat="1" applyFont="1" applyFill="1" applyBorder="1"/>
    <xf numFmtId="0" fontId="2" fillId="0" borderId="1" xfId="0" applyFont="1" applyBorder="1" applyAlignment="1">
      <alignment horizontal="right" vertical="center" wrapText="1"/>
    </xf>
    <xf numFmtId="49" fontId="1" fillId="5" borderId="1" xfId="0" applyNumberFormat="1" applyFont="1" applyFill="1" applyBorder="1"/>
    <xf numFmtId="4" fontId="1" fillId="5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4" fontId="2" fillId="0" borderId="1" xfId="0" applyNumberFormat="1" applyFont="1" applyFill="1" applyBorder="1"/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workbookViewId="0">
      <selection activeCell="K45" sqref="K45"/>
    </sheetView>
  </sheetViews>
  <sheetFormatPr defaultRowHeight="12.75" outlineLevelRow="1" outlineLevelCol="1" x14ac:dyDescent="0.2"/>
  <cols>
    <col min="1" max="1" width="14.85546875" style="2" customWidth="1"/>
    <col min="2" max="3" width="12.7109375" style="2" customWidth="1" outlineLevel="1"/>
    <col min="4" max="7" width="12.7109375" style="2" customWidth="1"/>
    <col min="8" max="9" width="12.7109375" style="2" customWidth="1" outlineLevel="1"/>
    <col min="10" max="15" width="12.7109375" style="2" customWidth="1"/>
    <col min="16" max="17" width="9.140625" style="3" customWidth="1" outlineLevel="1"/>
    <col min="18" max="26" width="9.140625" style="3"/>
    <col min="27" max="16384" width="9.140625" style="2"/>
  </cols>
  <sheetData>
    <row r="1" spans="1:26" x14ac:dyDescent="0.2">
      <c r="A1" s="1" t="s">
        <v>0</v>
      </c>
    </row>
    <row r="3" spans="1:26" s="6" customFormat="1" ht="12.75" customHeight="1" x14ac:dyDescent="0.25">
      <c r="A3" s="4"/>
      <c r="B3" s="23" t="s">
        <v>1</v>
      </c>
      <c r="C3" s="23"/>
      <c r="D3" s="23"/>
      <c r="E3" s="23"/>
      <c r="F3" s="23"/>
      <c r="G3" s="23"/>
      <c r="H3" s="24" t="s">
        <v>2</v>
      </c>
      <c r="I3" s="24"/>
      <c r="J3" s="24"/>
      <c r="K3" s="24"/>
      <c r="L3" s="24"/>
      <c r="M3" s="24"/>
      <c r="N3" s="25" t="s">
        <v>3</v>
      </c>
      <c r="O3" s="26"/>
      <c r="P3" s="20" t="s">
        <v>4</v>
      </c>
      <c r="Q3" s="21"/>
      <c r="R3" s="22" t="s">
        <v>5</v>
      </c>
      <c r="S3" s="22"/>
      <c r="T3" s="22"/>
      <c r="U3" s="5"/>
      <c r="V3" s="5"/>
      <c r="W3" s="5"/>
      <c r="X3" s="5"/>
      <c r="Y3" s="5"/>
      <c r="Z3" s="5"/>
    </row>
    <row r="4" spans="1:26" s="6" customFormat="1" ht="38.25" x14ac:dyDescent="0.25">
      <c r="A4" s="4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6</v>
      </c>
      <c r="I4" s="7" t="s">
        <v>7</v>
      </c>
      <c r="J4" s="7" t="s">
        <v>12</v>
      </c>
      <c r="K4" s="7" t="s">
        <v>13</v>
      </c>
      <c r="L4" s="7" t="s">
        <v>10</v>
      </c>
      <c r="M4" s="7" t="s">
        <v>11</v>
      </c>
      <c r="N4" s="8" t="s">
        <v>6</v>
      </c>
      <c r="O4" s="8" t="s">
        <v>7</v>
      </c>
      <c r="P4" s="9" t="s">
        <v>6</v>
      </c>
      <c r="Q4" s="9" t="s">
        <v>7</v>
      </c>
      <c r="R4" s="10" t="s">
        <v>6</v>
      </c>
      <c r="S4" s="10" t="s">
        <v>7</v>
      </c>
      <c r="T4" s="10" t="s">
        <v>14</v>
      </c>
      <c r="U4" s="5"/>
      <c r="V4" s="5"/>
      <c r="W4" s="5"/>
      <c r="X4" s="5"/>
      <c r="Y4" s="5"/>
      <c r="Z4" s="5"/>
    </row>
    <row r="5" spans="1:26" x14ac:dyDescent="0.2">
      <c r="A5" s="11" t="s">
        <v>15</v>
      </c>
      <c r="B5" s="12">
        <v>10080</v>
      </c>
      <c r="C5" s="12">
        <v>6360</v>
      </c>
      <c r="D5" s="12">
        <f>B5*1.38%</f>
        <v>139.10399999999998</v>
      </c>
      <c r="E5" s="12">
        <f>C5*1.38%</f>
        <v>87.768000000000001</v>
      </c>
      <c r="F5" s="12">
        <v>138</v>
      </c>
      <c r="G5" s="12">
        <v>139</v>
      </c>
      <c r="H5" s="12">
        <v>50668.754999999997</v>
      </c>
      <c r="I5" s="12">
        <v>26831.445</v>
      </c>
      <c r="J5" s="12">
        <f t="shared" ref="J5:K12" si="0">H5*1.22%</f>
        <v>618.1588109999999</v>
      </c>
      <c r="K5" s="12">
        <f t="shared" si="0"/>
        <v>327.34362899999996</v>
      </c>
      <c r="L5" s="12">
        <v>573</v>
      </c>
      <c r="M5" s="12">
        <v>573</v>
      </c>
      <c r="N5" s="13">
        <f t="shared" ref="N5:O14" si="1">L5+J5+F5+D5</f>
        <v>1468.2628109999998</v>
      </c>
      <c r="O5" s="13">
        <f t="shared" si="1"/>
        <v>1127.111629</v>
      </c>
      <c r="P5" s="14">
        <v>2.16</v>
      </c>
      <c r="Q5" s="14">
        <v>1.02</v>
      </c>
      <c r="R5" s="12">
        <f>N5*P5</f>
        <v>3171.44767176</v>
      </c>
      <c r="S5" s="12">
        <f>O5*Q5</f>
        <v>1149.65386158</v>
      </c>
      <c r="T5" s="12">
        <f>S5+R5</f>
        <v>4321.1015333400001</v>
      </c>
    </row>
    <row r="6" spans="1:26" x14ac:dyDescent="0.2">
      <c r="A6" s="11" t="s">
        <v>16</v>
      </c>
      <c r="B6" s="12">
        <v>10800</v>
      </c>
      <c r="C6" s="12">
        <v>6200</v>
      </c>
      <c r="D6" s="12">
        <f t="shared" ref="D6:E14" si="2">B6*1.38%</f>
        <v>149.04</v>
      </c>
      <c r="E6" s="12">
        <f t="shared" si="2"/>
        <v>85.56</v>
      </c>
      <c r="F6" s="12">
        <v>138</v>
      </c>
      <c r="G6" s="12">
        <v>139</v>
      </c>
      <c r="H6" s="12">
        <v>50668.754999999997</v>
      </c>
      <c r="I6" s="12">
        <v>26831.445</v>
      </c>
      <c r="J6" s="12">
        <f t="shared" si="0"/>
        <v>618.1588109999999</v>
      </c>
      <c r="K6" s="12">
        <f t="shared" si="0"/>
        <v>327.34362899999996</v>
      </c>
      <c r="L6" s="12">
        <v>573</v>
      </c>
      <c r="M6" s="12">
        <v>573</v>
      </c>
      <c r="N6" s="13">
        <f t="shared" si="1"/>
        <v>1478.1988109999998</v>
      </c>
      <c r="O6" s="13">
        <f t="shared" si="1"/>
        <v>1124.9036289999999</v>
      </c>
      <c r="P6" s="14">
        <v>2.16</v>
      </c>
      <c r="Q6" s="14">
        <v>1.02</v>
      </c>
      <c r="R6" s="12">
        <f>N6*P6</f>
        <v>3192.9094317599997</v>
      </c>
      <c r="S6" s="12">
        <f>O6*Q6</f>
        <v>1147.40170158</v>
      </c>
      <c r="T6" s="12">
        <f t="shared" ref="T6:T19" si="3">S6+R6</f>
        <v>4340.3111333399993</v>
      </c>
    </row>
    <row r="7" spans="1:26" x14ac:dyDescent="0.2">
      <c r="A7" s="11" t="s">
        <v>17</v>
      </c>
      <c r="B7" s="12">
        <v>8600</v>
      </c>
      <c r="C7" s="12">
        <v>5040</v>
      </c>
      <c r="D7" s="12">
        <f t="shared" si="2"/>
        <v>118.67999999999999</v>
      </c>
      <c r="E7" s="12">
        <f t="shared" si="2"/>
        <v>69.551999999999992</v>
      </c>
      <c r="F7" s="12">
        <v>138</v>
      </c>
      <c r="G7" s="12">
        <v>139</v>
      </c>
      <c r="H7" s="12">
        <v>50668.754999999997</v>
      </c>
      <c r="I7" s="12">
        <v>26831.445</v>
      </c>
      <c r="J7" s="12">
        <f t="shared" si="0"/>
        <v>618.1588109999999</v>
      </c>
      <c r="K7" s="12">
        <f t="shared" si="0"/>
        <v>327.34362899999996</v>
      </c>
      <c r="L7" s="12">
        <v>573</v>
      </c>
      <c r="M7" s="12">
        <v>573</v>
      </c>
      <c r="N7" s="13">
        <f t="shared" si="1"/>
        <v>1447.8388109999999</v>
      </c>
      <c r="O7" s="13">
        <f t="shared" si="1"/>
        <v>1108.8956289999999</v>
      </c>
      <c r="P7" s="14">
        <v>2.16</v>
      </c>
      <c r="Q7" s="14">
        <v>1.02</v>
      </c>
      <c r="R7" s="12">
        <f>N7*P7</f>
        <v>3127.3318317599997</v>
      </c>
      <c r="S7" s="12">
        <f>O7*Q7</f>
        <v>1131.07354158</v>
      </c>
      <c r="T7" s="12">
        <f t="shared" si="3"/>
        <v>4258.4053733399996</v>
      </c>
    </row>
    <row r="8" spans="1:26" x14ac:dyDescent="0.2">
      <c r="A8" s="11" t="s">
        <v>18</v>
      </c>
      <c r="B8" s="12">
        <v>2440</v>
      </c>
      <c r="C8" s="12">
        <v>1280</v>
      </c>
      <c r="D8" s="12">
        <f t="shared" si="2"/>
        <v>33.671999999999997</v>
      </c>
      <c r="E8" s="12">
        <f t="shared" si="2"/>
        <v>17.664000000000001</v>
      </c>
      <c r="F8" s="12">
        <v>138</v>
      </c>
      <c r="G8" s="12">
        <v>139</v>
      </c>
      <c r="H8" s="12">
        <v>50668.754999999997</v>
      </c>
      <c r="I8" s="12">
        <v>26831.445</v>
      </c>
      <c r="J8" s="12">
        <f t="shared" si="0"/>
        <v>618.1588109999999</v>
      </c>
      <c r="K8" s="12">
        <f t="shared" si="0"/>
        <v>327.34362899999996</v>
      </c>
      <c r="L8" s="12">
        <v>573</v>
      </c>
      <c r="M8" s="12">
        <v>573</v>
      </c>
      <c r="N8" s="13">
        <f t="shared" si="1"/>
        <v>1362.8308109999998</v>
      </c>
      <c r="O8" s="13">
        <f t="shared" si="1"/>
        <v>1057.007629</v>
      </c>
      <c r="P8" s="14">
        <v>2.16</v>
      </c>
      <c r="Q8" s="14">
        <v>1.02</v>
      </c>
      <c r="R8" s="12">
        <f>N8*P8</f>
        <v>2943.7145517599997</v>
      </c>
      <c r="S8" s="12">
        <f>O8*Q8</f>
        <v>1078.1477815799999</v>
      </c>
      <c r="T8" s="12">
        <f t="shared" si="3"/>
        <v>4021.8623333399996</v>
      </c>
    </row>
    <row r="9" spans="1:26" x14ac:dyDescent="0.2">
      <c r="A9" s="11" t="s">
        <v>19</v>
      </c>
      <c r="B9" s="12">
        <v>4480</v>
      </c>
      <c r="C9" s="12">
        <v>0</v>
      </c>
      <c r="D9" s="12">
        <f t="shared" si="2"/>
        <v>61.823999999999998</v>
      </c>
      <c r="E9" s="12">
        <f t="shared" si="2"/>
        <v>0</v>
      </c>
      <c r="F9" s="12">
        <v>138</v>
      </c>
      <c r="G9" s="12">
        <v>139</v>
      </c>
      <c r="H9" s="12">
        <v>50668.754999999997</v>
      </c>
      <c r="I9" s="12">
        <v>26831.445</v>
      </c>
      <c r="J9" s="12">
        <f t="shared" si="0"/>
        <v>618.1588109999999</v>
      </c>
      <c r="K9" s="12">
        <f t="shared" si="0"/>
        <v>327.34362899999996</v>
      </c>
      <c r="L9" s="12">
        <v>573</v>
      </c>
      <c r="M9" s="12">
        <v>573</v>
      </c>
      <c r="N9" s="13">
        <f t="shared" si="1"/>
        <v>1390.9828109999999</v>
      </c>
      <c r="O9" s="13">
        <f t="shared" si="1"/>
        <v>1039.343629</v>
      </c>
      <c r="P9" s="17">
        <v>2.38</v>
      </c>
      <c r="Q9" s="17">
        <v>1.1299999999999999</v>
      </c>
      <c r="R9" s="12">
        <f>N9*P9</f>
        <v>3310.5390901799997</v>
      </c>
      <c r="S9" s="12">
        <f>O9*Q9</f>
        <v>1174.4583007699998</v>
      </c>
      <c r="T9" s="12">
        <f t="shared" si="3"/>
        <v>4484.9973909499995</v>
      </c>
    </row>
    <row r="10" spans="1:26" x14ac:dyDescent="0.2">
      <c r="A10" s="11" t="s">
        <v>20</v>
      </c>
      <c r="B10" s="12">
        <v>5560</v>
      </c>
      <c r="C10" s="12">
        <v>5040</v>
      </c>
      <c r="D10" s="12">
        <f t="shared" si="2"/>
        <v>76.727999999999994</v>
      </c>
      <c r="E10" s="12">
        <f t="shared" si="2"/>
        <v>69.551999999999992</v>
      </c>
      <c r="F10" s="12">
        <v>138</v>
      </c>
      <c r="G10" s="12">
        <v>139</v>
      </c>
      <c r="H10" s="12">
        <v>50668.754999999997</v>
      </c>
      <c r="I10" s="12">
        <v>26831.445</v>
      </c>
      <c r="J10" s="12">
        <f t="shared" si="0"/>
        <v>618.1588109999999</v>
      </c>
      <c r="K10" s="12">
        <f t="shared" si="0"/>
        <v>327.34362899999996</v>
      </c>
      <c r="L10" s="12">
        <v>573</v>
      </c>
      <c r="M10" s="12">
        <v>573</v>
      </c>
      <c r="N10" s="13">
        <f t="shared" si="1"/>
        <v>1405.8868109999999</v>
      </c>
      <c r="O10" s="13">
        <f t="shared" si="1"/>
        <v>1108.8956289999999</v>
      </c>
      <c r="P10" s="17">
        <v>2.38</v>
      </c>
      <c r="Q10" s="17">
        <v>1.1299999999999999</v>
      </c>
      <c r="R10" s="12">
        <f>N10*P10</f>
        <v>3346.0106101799993</v>
      </c>
      <c r="S10" s="12">
        <f>O10*Q10</f>
        <v>1253.0520607699998</v>
      </c>
      <c r="T10" s="12">
        <f t="shared" si="3"/>
        <v>4599.0626709499993</v>
      </c>
    </row>
    <row r="11" spans="1:26" x14ac:dyDescent="0.2">
      <c r="A11" s="11" t="s">
        <v>21</v>
      </c>
      <c r="B11" s="12">
        <v>7480</v>
      </c>
      <c r="C11" s="12">
        <v>3880</v>
      </c>
      <c r="D11" s="12">
        <f t="shared" si="2"/>
        <v>103.224</v>
      </c>
      <c r="E11" s="12">
        <f t="shared" si="2"/>
        <v>53.543999999999997</v>
      </c>
      <c r="F11" s="12">
        <v>138</v>
      </c>
      <c r="G11" s="12">
        <v>139</v>
      </c>
      <c r="H11" s="12">
        <v>50668.754999999997</v>
      </c>
      <c r="I11" s="12">
        <v>26831.445</v>
      </c>
      <c r="J11" s="12">
        <f t="shared" si="0"/>
        <v>618.1588109999999</v>
      </c>
      <c r="K11" s="12">
        <f t="shared" si="0"/>
        <v>327.34362899999996</v>
      </c>
      <c r="L11" s="12">
        <v>573</v>
      </c>
      <c r="M11" s="12">
        <v>573</v>
      </c>
      <c r="N11" s="13">
        <f t="shared" si="1"/>
        <v>1432.3828109999997</v>
      </c>
      <c r="O11" s="13">
        <f t="shared" si="1"/>
        <v>1092.8876290000001</v>
      </c>
      <c r="P11" s="17">
        <v>2.38</v>
      </c>
      <c r="Q11" s="17">
        <v>1.1299999999999999</v>
      </c>
      <c r="R11" s="12">
        <f>N11*P11</f>
        <v>3409.0710901799994</v>
      </c>
      <c r="S11" s="12">
        <f>O11*Q11</f>
        <v>1234.96302077</v>
      </c>
      <c r="T11" s="12">
        <f t="shared" si="3"/>
        <v>4644.0341109499996</v>
      </c>
    </row>
    <row r="12" spans="1:26" x14ac:dyDescent="0.2">
      <c r="A12" s="11" t="s">
        <v>22</v>
      </c>
      <c r="B12" s="12">
        <v>8600</v>
      </c>
      <c r="C12" s="12">
        <v>4400</v>
      </c>
      <c r="D12" s="12">
        <f t="shared" si="2"/>
        <v>118.67999999999999</v>
      </c>
      <c r="E12" s="12">
        <f t="shared" si="2"/>
        <v>60.72</v>
      </c>
      <c r="F12" s="12">
        <v>138</v>
      </c>
      <c r="G12" s="12">
        <v>139</v>
      </c>
      <c r="H12" s="12">
        <v>50668.754999999997</v>
      </c>
      <c r="I12" s="12">
        <v>26831.445</v>
      </c>
      <c r="J12" s="12">
        <f t="shared" si="0"/>
        <v>618.1588109999999</v>
      </c>
      <c r="K12" s="12">
        <f t="shared" si="0"/>
        <v>327.34362899999996</v>
      </c>
      <c r="L12" s="12">
        <v>573</v>
      </c>
      <c r="M12" s="12">
        <v>573</v>
      </c>
      <c r="N12" s="13">
        <f t="shared" si="1"/>
        <v>1447.8388109999999</v>
      </c>
      <c r="O12" s="13">
        <f t="shared" si="1"/>
        <v>1100.063629</v>
      </c>
      <c r="P12" s="17">
        <v>2.38</v>
      </c>
      <c r="Q12" s="17">
        <v>1.1299999999999999</v>
      </c>
      <c r="R12" s="12">
        <f>N12*P12</f>
        <v>3445.8563701799994</v>
      </c>
      <c r="S12" s="12">
        <f>O12*Q12</f>
        <v>1243.07190077</v>
      </c>
      <c r="T12" s="12">
        <f t="shared" si="3"/>
        <v>4688.9282709499994</v>
      </c>
    </row>
    <row r="13" spans="1:26" x14ac:dyDescent="0.2">
      <c r="A13" s="11" t="s">
        <v>23</v>
      </c>
      <c r="B13" s="12">
        <v>65560</v>
      </c>
      <c r="C13" s="12">
        <v>33840</v>
      </c>
      <c r="D13" s="12">
        <f t="shared" si="2"/>
        <v>904.72799999999995</v>
      </c>
      <c r="E13" s="12">
        <f t="shared" si="2"/>
        <v>466.99200000000002</v>
      </c>
      <c r="F13" s="12">
        <v>138</v>
      </c>
      <c r="G13" s="12">
        <v>139</v>
      </c>
      <c r="H13" s="12">
        <v>107400</v>
      </c>
      <c r="I13" s="12">
        <v>53000</v>
      </c>
      <c r="J13" s="12">
        <f>H13*1.22%</f>
        <v>1310.28</v>
      </c>
      <c r="K13" s="12">
        <f>I13*1.22%</f>
        <v>646.59999999999991</v>
      </c>
      <c r="L13" s="12">
        <v>573</v>
      </c>
      <c r="M13" s="12">
        <v>573</v>
      </c>
      <c r="N13" s="13">
        <f t="shared" si="1"/>
        <v>2926.0079999999998</v>
      </c>
      <c r="O13" s="13">
        <f t="shared" si="1"/>
        <v>1825.5919999999999</v>
      </c>
      <c r="P13" s="17">
        <v>2.38</v>
      </c>
      <c r="Q13" s="17">
        <v>1.1299999999999999</v>
      </c>
      <c r="R13" s="12">
        <f>N13*P13</f>
        <v>6963.8990399999993</v>
      </c>
      <c r="S13" s="12">
        <f>O13*Q13</f>
        <v>2062.9189599999995</v>
      </c>
      <c r="T13" s="12">
        <f t="shared" si="3"/>
        <v>9026.8179999999993</v>
      </c>
    </row>
    <row r="14" spans="1:26" x14ac:dyDescent="0.2">
      <c r="A14" s="11" t="s">
        <v>24</v>
      </c>
      <c r="B14" s="12">
        <v>66120</v>
      </c>
      <c r="C14" s="12">
        <v>34800</v>
      </c>
      <c r="D14" s="12">
        <f t="shared" si="2"/>
        <v>912.45600000000002</v>
      </c>
      <c r="E14" s="12">
        <f t="shared" si="2"/>
        <v>480.24</v>
      </c>
      <c r="F14" s="12">
        <v>138</v>
      </c>
      <c r="G14" s="12">
        <v>139</v>
      </c>
      <c r="H14" s="12">
        <v>117600</v>
      </c>
      <c r="I14" s="12">
        <v>58600</v>
      </c>
      <c r="J14" s="12">
        <f>H14*1.22%</f>
        <v>1434.7199999999998</v>
      </c>
      <c r="K14" s="12">
        <f>I14*1.22%</f>
        <v>714.92</v>
      </c>
      <c r="L14" s="12">
        <v>573</v>
      </c>
      <c r="M14" s="12">
        <v>573</v>
      </c>
      <c r="N14" s="13">
        <f t="shared" si="1"/>
        <v>3058.1759999999999</v>
      </c>
      <c r="O14" s="13">
        <f t="shared" si="1"/>
        <v>1907.16</v>
      </c>
      <c r="P14" s="17">
        <v>2.38</v>
      </c>
      <c r="Q14" s="17">
        <v>1.1299999999999999</v>
      </c>
      <c r="R14" s="12">
        <f>N14*P14</f>
        <v>7278.4588799999992</v>
      </c>
      <c r="S14" s="12">
        <f>O14*Q14</f>
        <v>2155.0907999999999</v>
      </c>
      <c r="T14" s="12">
        <f t="shared" si="3"/>
        <v>9433.5496800000001</v>
      </c>
    </row>
    <row r="15" spans="1:26" x14ac:dyDescent="0.2">
      <c r="A15" s="15" t="s">
        <v>25</v>
      </c>
      <c r="B15" s="16">
        <f t="shared" ref="B15:T15" si="4">SUM(B5:B14)</f>
        <v>189720</v>
      </c>
      <c r="C15" s="16">
        <f t="shared" si="4"/>
        <v>100840</v>
      </c>
      <c r="D15" s="16">
        <f t="shared" si="4"/>
        <v>2618.136</v>
      </c>
      <c r="E15" s="16">
        <f t="shared" si="4"/>
        <v>1391.5920000000001</v>
      </c>
      <c r="F15" s="16">
        <f t="shared" si="4"/>
        <v>1380</v>
      </c>
      <c r="G15" s="16">
        <f t="shared" si="4"/>
        <v>1390</v>
      </c>
      <c r="H15" s="16">
        <f t="shared" si="4"/>
        <v>630350.04</v>
      </c>
      <c r="I15" s="16">
        <f t="shared" si="4"/>
        <v>326251.56000000006</v>
      </c>
      <c r="J15" s="16">
        <f t="shared" si="4"/>
        <v>7690.2704879999983</v>
      </c>
      <c r="K15" s="16">
        <f t="shared" si="4"/>
        <v>3980.2690319999997</v>
      </c>
      <c r="L15" s="16">
        <f t="shared" si="4"/>
        <v>5730</v>
      </c>
      <c r="M15" s="16">
        <f t="shared" si="4"/>
        <v>5730</v>
      </c>
      <c r="N15" s="16">
        <f t="shared" si="4"/>
        <v>17418.406487999997</v>
      </c>
      <c r="O15" s="16">
        <f t="shared" si="4"/>
        <v>12491.861031999999</v>
      </c>
      <c r="P15" s="16"/>
      <c r="Q15" s="16"/>
      <c r="R15" s="16">
        <f t="shared" si="4"/>
        <v>40189.238567759996</v>
      </c>
      <c r="S15" s="16">
        <f t="shared" si="4"/>
        <v>13629.831929399999</v>
      </c>
      <c r="T15" s="16">
        <f t="shared" si="4"/>
        <v>53819.070497159992</v>
      </c>
    </row>
    <row r="16" spans="1:26" x14ac:dyDescent="0.2">
      <c r="A16" s="18" t="s">
        <v>26</v>
      </c>
      <c r="B16" s="19">
        <v>43080</v>
      </c>
      <c r="C16" s="19">
        <v>22920</v>
      </c>
      <c r="D16" s="12">
        <f>B16*1.38%</f>
        <v>594.50400000000002</v>
      </c>
      <c r="E16" s="12">
        <f>C16*1.38%</f>
        <v>316.29599999999999</v>
      </c>
      <c r="F16" s="12">
        <v>138</v>
      </c>
      <c r="G16" s="19">
        <v>139</v>
      </c>
      <c r="H16" s="19">
        <v>156800</v>
      </c>
      <c r="I16" s="19">
        <v>58600</v>
      </c>
      <c r="J16" s="19">
        <f>H16*1.22%</f>
        <v>1912.9599999999998</v>
      </c>
      <c r="K16" s="19">
        <f>I16*1.22%</f>
        <v>714.92</v>
      </c>
      <c r="L16" s="19">
        <v>573</v>
      </c>
      <c r="M16" s="19">
        <v>573</v>
      </c>
      <c r="N16" s="13">
        <f t="shared" ref="N16:O27" si="5">L16+J16+F16+D16</f>
        <v>3218.4639999999999</v>
      </c>
      <c r="O16" s="13">
        <f t="shared" si="5"/>
        <v>1743.2160000000001</v>
      </c>
      <c r="P16" s="17">
        <v>2.38</v>
      </c>
      <c r="Q16" s="17">
        <v>1.1299999999999999</v>
      </c>
      <c r="R16" s="12">
        <f>N16*P16</f>
        <v>7659.9443199999996</v>
      </c>
      <c r="S16" s="12">
        <f>O16*Q16</f>
        <v>1969.8340799999999</v>
      </c>
      <c r="T16" s="12">
        <f t="shared" si="3"/>
        <v>9629.7783999999992</v>
      </c>
    </row>
    <row r="17" spans="1:20" x14ac:dyDescent="0.2">
      <c r="A17" s="18" t="s">
        <v>27</v>
      </c>
      <c r="B17" s="19">
        <v>35160</v>
      </c>
      <c r="C17" s="19">
        <v>19560</v>
      </c>
      <c r="D17" s="12">
        <f t="shared" ref="D17:E27" si="6">B17*1.38%</f>
        <v>485.20799999999997</v>
      </c>
      <c r="E17" s="12">
        <f t="shared" si="6"/>
        <v>269.928</v>
      </c>
      <c r="F17" s="12">
        <v>138</v>
      </c>
      <c r="G17" s="19">
        <v>139</v>
      </c>
      <c r="H17" s="19">
        <v>88400</v>
      </c>
      <c r="I17" s="19">
        <v>64400</v>
      </c>
      <c r="J17" s="19">
        <f t="shared" ref="J17:K27" si="7">H17*1.22%</f>
        <v>1078.48</v>
      </c>
      <c r="K17" s="19">
        <f t="shared" si="7"/>
        <v>785.68</v>
      </c>
      <c r="L17" s="19">
        <v>573</v>
      </c>
      <c r="M17" s="19">
        <v>573</v>
      </c>
      <c r="N17" s="13">
        <f t="shared" si="5"/>
        <v>2274.6880000000001</v>
      </c>
      <c r="O17" s="13">
        <f t="shared" si="5"/>
        <v>1767.6079999999997</v>
      </c>
      <c r="P17" s="17">
        <v>2.38</v>
      </c>
      <c r="Q17" s="17">
        <v>1.1299999999999999</v>
      </c>
      <c r="R17" s="12">
        <f>N17*P17</f>
        <v>5413.7574400000003</v>
      </c>
      <c r="S17" s="12">
        <f>O17*Q17</f>
        <v>1997.3970399999996</v>
      </c>
      <c r="T17" s="12">
        <f t="shared" si="3"/>
        <v>7411.1544800000001</v>
      </c>
    </row>
    <row r="18" spans="1:20" x14ac:dyDescent="0.2">
      <c r="A18" s="18" t="s">
        <v>28</v>
      </c>
      <c r="B18" s="19">
        <v>29040</v>
      </c>
      <c r="C18" s="19">
        <v>16560</v>
      </c>
      <c r="D18" s="12">
        <f t="shared" si="6"/>
        <v>400.75200000000001</v>
      </c>
      <c r="E18" s="12">
        <f t="shared" si="6"/>
        <v>228.52799999999999</v>
      </c>
      <c r="F18" s="12">
        <v>138</v>
      </c>
      <c r="G18" s="19">
        <v>139</v>
      </c>
      <c r="H18" s="19">
        <v>93000</v>
      </c>
      <c r="I18" s="19">
        <v>46800</v>
      </c>
      <c r="J18" s="19">
        <f t="shared" si="7"/>
        <v>1134.5999999999999</v>
      </c>
      <c r="K18" s="19">
        <f t="shared" si="7"/>
        <v>570.95999999999992</v>
      </c>
      <c r="L18" s="19">
        <v>573</v>
      </c>
      <c r="M18" s="19">
        <v>573</v>
      </c>
      <c r="N18" s="13">
        <f t="shared" si="5"/>
        <v>2246.3519999999999</v>
      </c>
      <c r="O18" s="13">
        <f t="shared" si="5"/>
        <v>1511.4880000000001</v>
      </c>
      <c r="P18" s="17">
        <v>2.38</v>
      </c>
      <c r="Q18" s="17">
        <v>1.1299999999999999</v>
      </c>
      <c r="R18" s="12">
        <f>N18*P18</f>
        <v>5346.317759999999</v>
      </c>
      <c r="S18" s="12">
        <f>O18*Q18</f>
        <v>1707.9814399999998</v>
      </c>
      <c r="T18" s="12">
        <f t="shared" si="3"/>
        <v>7054.2991999999986</v>
      </c>
    </row>
    <row r="19" spans="1:20" x14ac:dyDescent="0.2">
      <c r="A19" s="18" t="s">
        <v>29</v>
      </c>
      <c r="B19" s="19">
        <v>29040</v>
      </c>
      <c r="C19" s="19">
        <v>17284</v>
      </c>
      <c r="D19" s="12">
        <f t="shared" si="6"/>
        <v>400.75200000000001</v>
      </c>
      <c r="E19" s="12">
        <f t="shared" si="6"/>
        <v>238.51919999999998</v>
      </c>
      <c r="F19" s="12">
        <v>138</v>
      </c>
      <c r="G19" s="19">
        <v>139</v>
      </c>
      <c r="H19" s="19">
        <v>84600</v>
      </c>
      <c r="I19" s="19">
        <v>43600</v>
      </c>
      <c r="J19" s="19">
        <f t="shared" si="7"/>
        <v>1032.1199999999999</v>
      </c>
      <c r="K19" s="19">
        <f t="shared" si="7"/>
        <v>531.91999999999996</v>
      </c>
      <c r="L19" s="19">
        <v>573</v>
      </c>
      <c r="M19" s="19">
        <v>573</v>
      </c>
      <c r="N19" s="13">
        <f t="shared" si="5"/>
        <v>2143.8719999999998</v>
      </c>
      <c r="O19" s="13">
        <f t="shared" si="5"/>
        <v>1482.4392</v>
      </c>
      <c r="P19" s="17">
        <v>2.38</v>
      </c>
      <c r="Q19" s="17">
        <v>1.1299999999999999</v>
      </c>
      <c r="R19" s="12">
        <f>N19*P19</f>
        <v>5102.4153599999991</v>
      </c>
      <c r="S19" s="12">
        <f>O19*Q19</f>
        <v>1675.1562959999999</v>
      </c>
      <c r="T19" s="12">
        <f t="shared" si="3"/>
        <v>6777.5716559999992</v>
      </c>
    </row>
    <row r="20" spans="1:20" hidden="1" outlineLevel="1" x14ac:dyDescent="0.2">
      <c r="A20" s="18" t="s">
        <v>30</v>
      </c>
      <c r="B20" s="19"/>
      <c r="C20" s="19"/>
      <c r="D20" s="12">
        <f t="shared" si="6"/>
        <v>0</v>
      </c>
      <c r="E20" s="12">
        <f t="shared" si="6"/>
        <v>0</v>
      </c>
      <c r="F20" s="12">
        <v>138</v>
      </c>
      <c r="G20" s="19">
        <v>139</v>
      </c>
      <c r="H20" s="19"/>
      <c r="I20" s="19"/>
      <c r="J20" s="19">
        <f t="shared" si="7"/>
        <v>0</v>
      </c>
      <c r="K20" s="19">
        <f t="shared" si="7"/>
        <v>0</v>
      </c>
      <c r="L20" s="19">
        <v>573</v>
      </c>
      <c r="M20" s="19">
        <v>573</v>
      </c>
      <c r="N20" s="13">
        <f t="shared" si="5"/>
        <v>711</v>
      </c>
      <c r="O20" s="13">
        <f t="shared" si="5"/>
        <v>712</v>
      </c>
      <c r="P20" s="17">
        <v>2.38</v>
      </c>
      <c r="Q20" s="17">
        <v>1.1299999999999999</v>
      </c>
      <c r="R20" s="12"/>
      <c r="S20" s="12"/>
      <c r="T20" s="12"/>
    </row>
    <row r="21" spans="1:20" hidden="1" outlineLevel="1" x14ac:dyDescent="0.2">
      <c r="A21" s="18" t="s">
        <v>31</v>
      </c>
      <c r="B21" s="19"/>
      <c r="C21" s="19"/>
      <c r="D21" s="12">
        <f t="shared" si="6"/>
        <v>0</v>
      </c>
      <c r="E21" s="12">
        <f t="shared" si="6"/>
        <v>0</v>
      </c>
      <c r="F21" s="12">
        <v>138</v>
      </c>
      <c r="G21" s="19">
        <v>139</v>
      </c>
      <c r="H21" s="19"/>
      <c r="I21" s="19"/>
      <c r="J21" s="19">
        <f t="shared" si="7"/>
        <v>0</v>
      </c>
      <c r="K21" s="19">
        <f t="shared" si="7"/>
        <v>0</v>
      </c>
      <c r="L21" s="19">
        <v>573</v>
      </c>
      <c r="M21" s="19">
        <v>573</v>
      </c>
      <c r="N21" s="13">
        <f t="shared" si="5"/>
        <v>711</v>
      </c>
      <c r="O21" s="13">
        <f t="shared" si="5"/>
        <v>712</v>
      </c>
      <c r="P21" s="17">
        <v>2.38</v>
      </c>
      <c r="Q21" s="17">
        <v>1.1299999999999999</v>
      </c>
      <c r="R21" s="12"/>
      <c r="S21" s="12"/>
      <c r="T21" s="12"/>
    </row>
    <row r="22" spans="1:20" hidden="1" outlineLevel="1" x14ac:dyDescent="0.2">
      <c r="A22" s="18" t="s">
        <v>32</v>
      </c>
      <c r="B22" s="19"/>
      <c r="C22" s="19"/>
      <c r="D22" s="12">
        <f t="shared" si="6"/>
        <v>0</v>
      </c>
      <c r="E22" s="12">
        <f t="shared" si="6"/>
        <v>0</v>
      </c>
      <c r="F22" s="12">
        <v>138</v>
      </c>
      <c r="G22" s="19">
        <v>139</v>
      </c>
      <c r="H22" s="19"/>
      <c r="I22" s="19"/>
      <c r="J22" s="19">
        <f t="shared" si="7"/>
        <v>0</v>
      </c>
      <c r="K22" s="19">
        <f t="shared" si="7"/>
        <v>0</v>
      </c>
      <c r="L22" s="19">
        <v>573</v>
      </c>
      <c r="M22" s="19">
        <v>573</v>
      </c>
      <c r="N22" s="13">
        <f t="shared" si="5"/>
        <v>711</v>
      </c>
      <c r="O22" s="13">
        <f t="shared" si="5"/>
        <v>712</v>
      </c>
      <c r="P22" s="12"/>
      <c r="Q22" s="12"/>
      <c r="R22" s="12"/>
      <c r="S22" s="12"/>
      <c r="T22" s="12"/>
    </row>
    <row r="23" spans="1:20" hidden="1" outlineLevel="1" x14ac:dyDescent="0.2">
      <c r="A23" s="18" t="s">
        <v>33</v>
      </c>
      <c r="B23" s="19"/>
      <c r="C23" s="19"/>
      <c r="D23" s="12">
        <f t="shared" si="6"/>
        <v>0</v>
      </c>
      <c r="E23" s="12">
        <f t="shared" si="6"/>
        <v>0</v>
      </c>
      <c r="F23" s="12">
        <v>138</v>
      </c>
      <c r="G23" s="19">
        <v>139</v>
      </c>
      <c r="H23" s="19"/>
      <c r="I23" s="19"/>
      <c r="J23" s="19">
        <f t="shared" si="7"/>
        <v>0</v>
      </c>
      <c r="K23" s="19">
        <f t="shared" si="7"/>
        <v>0</v>
      </c>
      <c r="L23" s="19">
        <v>573</v>
      </c>
      <c r="M23" s="19">
        <v>573</v>
      </c>
      <c r="N23" s="13">
        <f t="shared" si="5"/>
        <v>711</v>
      </c>
      <c r="O23" s="13">
        <f t="shared" si="5"/>
        <v>712</v>
      </c>
      <c r="P23" s="12"/>
      <c r="Q23" s="12"/>
      <c r="R23" s="12"/>
      <c r="S23" s="12"/>
      <c r="T23" s="12"/>
    </row>
    <row r="24" spans="1:20" hidden="1" outlineLevel="1" x14ac:dyDescent="0.2">
      <c r="A24" s="18" t="s">
        <v>34</v>
      </c>
      <c r="B24" s="19"/>
      <c r="C24" s="19"/>
      <c r="D24" s="12">
        <f t="shared" si="6"/>
        <v>0</v>
      </c>
      <c r="E24" s="12">
        <f t="shared" si="6"/>
        <v>0</v>
      </c>
      <c r="F24" s="12">
        <v>138</v>
      </c>
      <c r="G24" s="19">
        <v>139</v>
      </c>
      <c r="H24" s="19"/>
      <c r="I24" s="19"/>
      <c r="J24" s="19">
        <f t="shared" si="7"/>
        <v>0</v>
      </c>
      <c r="K24" s="19">
        <f t="shared" si="7"/>
        <v>0</v>
      </c>
      <c r="L24" s="19">
        <v>573</v>
      </c>
      <c r="M24" s="19">
        <v>573</v>
      </c>
      <c r="N24" s="13">
        <f t="shared" si="5"/>
        <v>711</v>
      </c>
      <c r="O24" s="13">
        <f t="shared" si="5"/>
        <v>712</v>
      </c>
      <c r="P24" s="12"/>
      <c r="Q24" s="12"/>
      <c r="R24" s="12"/>
      <c r="S24" s="12"/>
      <c r="T24" s="12"/>
    </row>
    <row r="25" spans="1:20" hidden="1" outlineLevel="1" x14ac:dyDescent="0.2">
      <c r="A25" s="18" t="s">
        <v>35</v>
      </c>
      <c r="B25" s="19"/>
      <c r="C25" s="19"/>
      <c r="D25" s="12">
        <f t="shared" si="6"/>
        <v>0</v>
      </c>
      <c r="E25" s="12">
        <f t="shared" si="6"/>
        <v>0</v>
      </c>
      <c r="F25" s="12">
        <v>138</v>
      </c>
      <c r="G25" s="19">
        <v>139</v>
      </c>
      <c r="H25" s="19"/>
      <c r="I25" s="19"/>
      <c r="J25" s="19">
        <f t="shared" si="7"/>
        <v>0</v>
      </c>
      <c r="K25" s="19">
        <f t="shared" si="7"/>
        <v>0</v>
      </c>
      <c r="L25" s="19">
        <v>573</v>
      </c>
      <c r="M25" s="19">
        <v>573</v>
      </c>
      <c r="N25" s="13">
        <f t="shared" si="5"/>
        <v>711</v>
      </c>
      <c r="O25" s="13">
        <f t="shared" si="5"/>
        <v>712</v>
      </c>
      <c r="P25" s="12"/>
      <c r="Q25" s="12"/>
      <c r="R25" s="12"/>
      <c r="S25" s="12"/>
      <c r="T25" s="12"/>
    </row>
    <row r="26" spans="1:20" hidden="1" outlineLevel="1" x14ac:dyDescent="0.2">
      <c r="A26" s="18" t="s">
        <v>36</v>
      </c>
      <c r="B26" s="19"/>
      <c r="C26" s="19"/>
      <c r="D26" s="12">
        <f t="shared" si="6"/>
        <v>0</v>
      </c>
      <c r="E26" s="12">
        <f t="shared" si="6"/>
        <v>0</v>
      </c>
      <c r="F26" s="12">
        <v>138</v>
      </c>
      <c r="G26" s="19">
        <v>139</v>
      </c>
      <c r="H26" s="19"/>
      <c r="I26" s="19"/>
      <c r="J26" s="19">
        <f t="shared" si="7"/>
        <v>0</v>
      </c>
      <c r="K26" s="19">
        <f t="shared" si="7"/>
        <v>0</v>
      </c>
      <c r="L26" s="19">
        <v>573</v>
      </c>
      <c r="M26" s="19">
        <v>573</v>
      </c>
      <c r="N26" s="13">
        <f t="shared" si="5"/>
        <v>711</v>
      </c>
      <c r="O26" s="13">
        <f t="shared" si="5"/>
        <v>712</v>
      </c>
      <c r="P26" s="12"/>
      <c r="Q26" s="12"/>
      <c r="R26" s="12"/>
      <c r="S26" s="12"/>
      <c r="T26" s="12"/>
    </row>
    <row r="27" spans="1:20" hidden="1" outlineLevel="1" x14ac:dyDescent="0.2">
      <c r="A27" s="18" t="s">
        <v>37</v>
      </c>
      <c r="B27" s="19"/>
      <c r="C27" s="19"/>
      <c r="D27" s="12">
        <f t="shared" si="6"/>
        <v>0</v>
      </c>
      <c r="E27" s="12">
        <f t="shared" si="6"/>
        <v>0</v>
      </c>
      <c r="F27" s="12">
        <v>138</v>
      </c>
      <c r="G27" s="19">
        <v>139</v>
      </c>
      <c r="H27" s="19"/>
      <c r="I27" s="19"/>
      <c r="J27" s="19">
        <f t="shared" si="7"/>
        <v>0</v>
      </c>
      <c r="K27" s="19">
        <f t="shared" si="7"/>
        <v>0</v>
      </c>
      <c r="L27" s="19">
        <v>573</v>
      </c>
      <c r="M27" s="19">
        <v>573</v>
      </c>
      <c r="N27" s="13">
        <f t="shared" si="5"/>
        <v>711</v>
      </c>
      <c r="O27" s="13">
        <f t="shared" si="5"/>
        <v>712</v>
      </c>
      <c r="P27" s="12"/>
      <c r="Q27" s="12"/>
      <c r="R27" s="12"/>
      <c r="S27" s="12"/>
      <c r="T27" s="12"/>
    </row>
    <row r="28" spans="1:20" collapsed="1" x14ac:dyDescent="0.2">
      <c r="A28" s="15" t="s">
        <v>38</v>
      </c>
      <c r="B28" s="16">
        <f>SUM(B16:B27)</f>
        <v>136320</v>
      </c>
      <c r="C28" s="16">
        <f t="shared" ref="C28:G28" si="8">SUM(C16:C27)</f>
        <v>76324</v>
      </c>
      <c r="D28" s="16">
        <f t="shared" si="8"/>
        <v>1881.2159999999999</v>
      </c>
      <c r="E28" s="16">
        <f t="shared" si="8"/>
        <v>1053.2711999999999</v>
      </c>
      <c r="F28" s="16">
        <f t="shared" si="8"/>
        <v>1656</v>
      </c>
      <c r="G28" s="16">
        <f t="shared" si="8"/>
        <v>1668</v>
      </c>
      <c r="H28" s="16">
        <f>SUM(H16:H27)</f>
        <v>422800</v>
      </c>
      <c r="I28" s="16">
        <f t="shared" ref="I28:T28" si="9">SUM(I16:I27)</f>
        <v>213400</v>
      </c>
      <c r="J28" s="16">
        <f t="shared" si="9"/>
        <v>5158.1599999999989</v>
      </c>
      <c r="K28" s="16">
        <f t="shared" si="9"/>
        <v>2603.48</v>
      </c>
      <c r="L28" s="16">
        <f t="shared" si="9"/>
        <v>6876</v>
      </c>
      <c r="M28" s="16">
        <f t="shared" si="9"/>
        <v>6876</v>
      </c>
      <c r="N28" s="16">
        <f t="shared" si="9"/>
        <v>15571.376</v>
      </c>
      <c r="O28" s="16">
        <f t="shared" si="9"/>
        <v>12200.751199999999</v>
      </c>
      <c r="P28" s="16"/>
      <c r="Q28" s="16"/>
      <c r="R28" s="16">
        <f t="shared" si="9"/>
        <v>23522.434879999997</v>
      </c>
      <c r="S28" s="16">
        <f t="shared" si="9"/>
        <v>7350.3688559999991</v>
      </c>
      <c r="T28" s="16">
        <f t="shared" si="9"/>
        <v>30872.803735999998</v>
      </c>
    </row>
    <row r="29" spans="1:20" x14ac:dyDescent="0.2">
      <c r="H29" s="3"/>
      <c r="I29" s="3"/>
      <c r="J29" s="3"/>
      <c r="K29" s="3"/>
      <c r="L29" s="3"/>
      <c r="M29" s="3"/>
      <c r="N29" s="3"/>
      <c r="O29" s="3"/>
    </row>
    <row r="30" spans="1:20" x14ac:dyDescent="0.2">
      <c r="H30" s="3"/>
      <c r="I30" s="3"/>
      <c r="J30" s="3"/>
      <c r="K30" s="3"/>
      <c r="L30" s="3"/>
      <c r="M30" s="3"/>
      <c r="N30" s="3"/>
      <c r="O30" s="3"/>
    </row>
    <row r="31" spans="1:20" x14ac:dyDescent="0.2">
      <c r="H31" s="3"/>
      <c r="I31" s="3"/>
      <c r="J31" s="3"/>
      <c r="K31" s="3"/>
      <c r="L31" s="3"/>
      <c r="M31" s="3"/>
      <c r="N31" s="3"/>
      <c r="O31" s="3"/>
    </row>
    <row r="32" spans="1:20" x14ac:dyDescent="0.2">
      <c r="H32" s="3"/>
      <c r="I32" s="3"/>
      <c r="J32" s="3"/>
      <c r="K32" s="3"/>
      <c r="L32" s="3"/>
      <c r="M32" s="3"/>
      <c r="N32" s="3"/>
      <c r="O32" s="3"/>
    </row>
    <row r="33" spans="8:15" x14ac:dyDescent="0.2">
      <c r="H33" s="3"/>
      <c r="I33" s="3"/>
      <c r="J33" s="3"/>
      <c r="K33" s="3"/>
      <c r="L33" s="3"/>
      <c r="M33" s="3"/>
      <c r="N33" s="3"/>
      <c r="O33" s="3"/>
    </row>
    <row r="34" spans="8:15" x14ac:dyDescent="0.2">
      <c r="H34" s="3"/>
      <c r="I34" s="3"/>
      <c r="J34" s="3"/>
      <c r="K34" s="3"/>
      <c r="L34" s="3"/>
      <c r="M34" s="3"/>
      <c r="N34" s="3"/>
      <c r="O34" s="3"/>
    </row>
    <row r="35" spans="8:15" x14ac:dyDescent="0.2">
      <c r="H35" s="3"/>
      <c r="I35" s="3"/>
      <c r="J35" s="3"/>
      <c r="K35" s="3"/>
      <c r="L35" s="3"/>
      <c r="M35" s="3"/>
      <c r="N35" s="3"/>
      <c r="O35" s="3"/>
    </row>
    <row r="36" spans="8:15" x14ac:dyDescent="0.2">
      <c r="H36" s="3"/>
      <c r="I36" s="3"/>
      <c r="J36" s="3"/>
      <c r="K36" s="3"/>
      <c r="L36" s="3"/>
      <c r="M36" s="3"/>
      <c r="N36" s="3"/>
      <c r="O36" s="3"/>
    </row>
    <row r="37" spans="8:15" x14ac:dyDescent="0.2">
      <c r="H37" s="3"/>
      <c r="I37" s="3"/>
      <c r="J37" s="3"/>
      <c r="K37" s="3"/>
      <c r="L37" s="3"/>
      <c r="M37" s="3"/>
      <c r="N37" s="3"/>
      <c r="O37" s="3"/>
    </row>
  </sheetData>
  <mergeCells count="5">
    <mergeCell ref="R3:T3"/>
    <mergeCell ref="B3:G3"/>
    <mergeCell ref="H3:M3"/>
    <mergeCell ref="N3:O3"/>
    <mergeCell ref="P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Широких Марина Владимировна</dc:creator>
  <cp:lastModifiedBy>Широких Марина Владимировна</cp:lastModifiedBy>
  <dcterms:created xsi:type="dcterms:W3CDTF">2017-05-18T02:58:08Z</dcterms:created>
  <dcterms:modified xsi:type="dcterms:W3CDTF">2017-05-18T03:33:08Z</dcterms:modified>
</cp:coreProperties>
</file>