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tabRatio="770" activeTab="0"/>
  </bookViews>
  <sheets>
    <sheet name="с НДС" sheetId="1" r:id="rId1"/>
    <sheet name="ШАБЛОН" sheetId="2" state="hidden" r:id="rId2"/>
  </sheets>
  <definedNames>
    <definedName name="_xlnm.Print_Area" localSheetId="0">'с НДС'!$A$1:$P$80</definedName>
  </definedNames>
  <calcPr fullCalcOnLoad="1"/>
</workbook>
</file>

<file path=xl/sharedStrings.xml><?xml version="1.0" encoding="utf-8"?>
<sst xmlns="http://schemas.openxmlformats.org/spreadsheetml/2006/main" count="579" uniqueCount="261">
  <si>
    <t>ЛЭЗ - 4</t>
  </si>
  <si>
    <t>ЛЭЗ - 8</t>
  </si>
  <si>
    <t>ЛЭЗ - 11</t>
  </si>
  <si>
    <t>ЛЭЗ - 99</t>
  </si>
  <si>
    <r>
      <t>ЛЭЗ</t>
    </r>
    <r>
      <rPr>
        <b/>
        <sz val="9"/>
        <rFont val="Arial Cyr"/>
        <family val="2"/>
      </rPr>
      <t>ОЗС - 6</t>
    </r>
  </si>
  <si>
    <r>
      <t>ЛЭЗ</t>
    </r>
    <r>
      <rPr>
        <b/>
        <sz val="9"/>
        <rFont val="Arial Cyr"/>
        <family val="2"/>
      </rPr>
      <t>ОЗС - 12</t>
    </r>
  </si>
  <si>
    <r>
      <t>ЛЭЗ</t>
    </r>
    <r>
      <rPr>
        <b/>
        <sz val="9"/>
        <rFont val="Arial Cyr"/>
        <family val="2"/>
      </rPr>
      <t>ЛБгп</t>
    </r>
  </si>
  <si>
    <r>
      <t>ЛЭЗ</t>
    </r>
    <r>
      <rPr>
        <b/>
        <sz val="9"/>
        <rFont val="Arial Cyr"/>
        <family val="2"/>
      </rPr>
      <t>ТМУ - 21У</t>
    </r>
  </si>
  <si>
    <r>
      <t>ЛЭЗ</t>
    </r>
    <r>
      <rPr>
        <b/>
        <sz val="9"/>
        <rFont val="Arial Cyr"/>
        <family val="2"/>
      </rPr>
      <t>ОЗН - 6</t>
    </r>
  </si>
  <si>
    <r>
      <t>ЛЭЗ</t>
    </r>
    <r>
      <rPr>
        <b/>
        <sz val="9"/>
        <rFont val="Arial Cyr"/>
        <family val="2"/>
      </rPr>
      <t>ЦЛ - 17</t>
    </r>
  </si>
  <si>
    <r>
      <t>ЛЭЗ</t>
    </r>
    <r>
      <rPr>
        <b/>
        <sz val="9"/>
        <rFont val="Arial Cyr"/>
        <family val="2"/>
      </rPr>
      <t>ОЗН - 300М</t>
    </r>
  </si>
  <si>
    <r>
      <t>ЛЭЗ</t>
    </r>
    <r>
      <rPr>
        <b/>
        <sz val="9"/>
        <rFont val="Arial Cyr"/>
        <family val="2"/>
      </rPr>
      <t>ОЗН - 400М</t>
    </r>
  </si>
  <si>
    <r>
      <t>ЛЭЗ</t>
    </r>
    <r>
      <rPr>
        <b/>
        <sz val="9"/>
        <rFont val="Arial Cyr"/>
        <family val="2"/>
      </rPr>
      <t>29/9</t>
    </r>
  </si>
  <si>
    <r>
      <t>ЛЭЗ</t>
    </r>
    <r>
      <rPr>
        <b/>
        <sz val="9"/>
        <rFont val="Arial Cyr"/>
        <family val="2"/>
      </rPr>
      <t>ЭА - 400/10У</t>
    </r>
  </si>
  <si>
    <r>
      <t>ЛЭЗ</t>
    </r>
    <r>
      <rPr>
        <b/>
        <sz val="9"/>
        <rFont val="Arial Cyr"/>
        <family val="2"/>
      </rPr>
      <t>ЭА - 395/9</t>
    </r>
  </si>
  <si>
    <r>
      <t>ЛЭЗ</t>
    </r>
    <r>
      <rPr>
        <b/>
        <sz val="9"/>
        <rFont val="Arial Cyr"/>
        <family val="2"/>
      </rPr>
      <t>ЭА - 981/15</t>
    </r>
  </si>
  <si>
    <r>
      <t>ЛЭЗ</t>
    </r>
    <r>
      <rPr>
        <b/>
        <sz val="9"/>
        <rFont val="Arial Cyr"/>
        <family val="2"/>
      </rPr>
      <t>НИАТ - 1</t>
    </r>
  </si>
  <si>
    <r>
      <t>ЛЭЗ</t>
    </r>
    <r>
      <rPr>
        <b/>
        <sz val="9"/>
        <rFont val="Arial Cyr"/>
        <family val="2"/>
      </rPr>
      <t>НИАТ - 5</t>
    </r>
  </si>
  <si>
    <r>
      <t>ЛЭЗ</t>
    </r>
    <r>
      <rPr>
        <b/>
        <sz val="9"/>
        <rFont val="Arial Cyr"/>
        <family val="2"/>
      </rPr>
      <t>НИИ - 48Г</t>
    </r>
  </si>
  <si>
    <r>
      <t>ЛЭЗ</t>
    </r>
    <r>
      <rPr>
        <b/>
        <sz val="9"/>
        <rFont val="Arial Cyr"/>
        <family val="2"/>
      </rPr>
      <t>ОЗЛ - 36</t>
    </r>
  </si>
  <si>
    <r>
      <t>ЛЭЗ</t>
    </r>
    <r>
      <rPr>
        <b/>
        <sz val="9"/>
        <rFont val="Arial Cyr"/>
        <family val="2"/>
      </rPr>
      <t>ОЗЛ - 9А</t>
    </r>
  </si>
  <si>
    <r>
      <t>ЛЭЗ</t>
    </r>
    <r>
      <rPr>
        <b/>
        <sz val="9"/>
        <rFont val="Arial Cyr"/>
        <family val="2"/>
      </rPr>
      <t>ОЗЛ - 17У</t>
    </r>
  </si>
  <si>
    <r>
      <t>ЛЭЗ</t>
    </r>
    <r>
      <rPr>
        <b/>
        <sz val="9"/>
        <rFont val="Arial Cyr"/>
        <family val="2"/>
      </rPr>
      <t>ОЗЛ - 25Б</t>
    </r>
  </si>
  <si>
    <r>
      <t>ЛЭЗ</t>
    </r>
    <r>
      <rPr>
        <b/>
        <sz val="9"/>
        <rFont val="Arial Cyr"/>
        <family val="2"/>
      </rPr>
      <t>АНЖР - 1</t>
    </r>
  </si>
  <si>
    <r>
      <t>ЛЭЗ</t>
    </r>
    <r>
      <rPr>
        <b/>
        <sz val="9"/>
        <rFont val="Arial Cyr"/>
        <family val="2"/>
      </rPr>
      <t>АНЖР - 2</t>
    </r>
  </si>
  <si>
    <r>
      <t>ЛЭЗ</t>
    </r>
    <r>
      <rPr>
        <b/>
        <sz val="9"/>
        <rFont val="Arial Cyr"/>
        <family val="2"/>
      </rPr>
      <t>ЦТ - 28</t>
    </r>
  </si>
  <si>
    <r>
      <t>ЛЭЗ</t>
    </r>
    <r>
      <rPr>
        <b/>
        <sz val="9"/>
        <rFont val="Arial Cyr"/>
        <family val="2"/>
      </rPr>
      <t>ОЗЧ - 2</t>
    </r>
  </si>
  <si>
    <r>
      <t>ЛЭЗ</t>
    </r>
    <r>
      <rPr>
        <b/>
        <sz val="9"/>
        <rFont val="Arial Cyr"/>
        <family val="2"/>
      </rPr>
      <t>ОЗЧ - 6</t>
    </r>
  </si>
  <si>
    <r>
      <t>ЛЭЗ</t>
    </r>
    <r>
      <rPr>
        <b/>
        <sz val="9"/>
        <rFont val="Arial Cyr"/>
        <family val="2"/>
      </rPr>
      <t>ОЗР - 1</t>
    </r>
  </si>
  <si>
    <t>Марка электродов</t>
  </si>
  <si>
    <t>Цена с НДС</t>
  </si>
  <si>
    <t xml:space="preserve"> Для сварки высоколегированных сталей</t>
  </si>
  <si>
    <t>4-5</t>
  </si>
  <si>
    <t xml:space="preserve"> Для наплавки на рабочие</t>
  </si>
  <si>
    <t>поверхности изделий</t>
  </si>
  <si>
    <t xml:space="preserve"> Для сварки чугуна</t>
  </si>
  <si>
    <t>3-4</t>
  </si>
  <si>
    <t xml:space="preserve"> Для сварки меди</t>
  </si>
  <si>
    <t xml:space="preserve"> Для резки металлов</t>
  </si>
  <si>
    <t>Ǿ мм</t>
  </si>
  <si>
    <t>Для сварки теплоуст.сталей</t>
  </si>
  <si>
    <t>12 х 13</t>
  </si>
  <si>
    <t>20 х 13</t>
  </si>
  <si>
    <r>
      <t>ЛЭЗ</t>
    </r>
    <r>
      <rPr>
        <b/>
        <sz val="9"/>
        <rFont val="Arial Cyr"/>
        <family val="2"/>
      </rPr>
      <t>ВИ-10-6</t>
    </r>
  </si>
  <si>
    <t>Для сварки высокопр.сталей</t>
  </si>
  <si>
    <t>4</t>
  </si>
  <si>
    <t>Все электроды упаковываются в защитную полиэтиленовую пленку.</t>
  </si>
  <si>
    <r>
      <t>ЛЭЗ</t>
    </r>
    <r>
      <rPr>
        <b/>
        <sz val="9"/>
        <rFont val="Arial Cyr"/>
        <family val="2"/>
      </rPr>
      <t>ОЗС - 18</t>
    </r>
  </si>
  <si>
    <r>
      <t>ЛЭЗ</t>
    </r>
    <r>
      <rPr>
        <b/>
        <sz val="9"/>
        <rFont val="Arial Cyr"/>
        <family val="2"/>
      </rPr>
      <t>ОЗБ - 2М</t>
    </r>
  </si>
  <si>
    <t xml:space="preserve"> Для сварки и наплавки бронзы</t>
  </si>
  <si>
    <t>Для сварки углеродистых и низколегированных сталей</t>
  </si>
  <si>
    <r>
      <t>ЛЭЗ</t>
    </r>
    <r>
      <rPr>
        <b/>
        <sz val="9"/>
        <rFont val="Arial Cyr"/>
        <family val="2"/>
      </rPr>
      <t>ЛБ - 60</t>
    </r>
  </si>
  <si>
    <r>
      <t>ЛЭЗ</t>
    </r>
    <r>
      <rPr>
        <b/>
        <sz val="9"/>
        <rFont val="Arial Cyr"/>
        <family val="2"/>
      </rPr>
      <t>НЧ - 2</t>
    </r>
  </si>
  <si>
    <r>
      <t>ЛЭЗ</t>
    </r>
    <r>
      <rPr>
        <b/>
        <sz val="9"/>
        <rFont val="Arial Cyr"/>
        <family val="2"/>
      </rPr>
      <t>НР - 70</t>
    </r>
  </si>
  <si>
    <r>
      <t>ЛЭЗ</t>
    </r>
    <r>
      <rPr>
        <b/>
        <sz val="9"/>
        <rFont val="Arial Cyr"/>
        <family val="2"/>
      </rPr>
      <t>Т - 620</t>
    </r>
  </si>
  <si>
    <r>
      <t>ЛЭЗ</t>
    </r>
    <r>
      <rPr>
        <b/>
        <sz val="9"/>
        <rFont val="Arial Cyr"/>
        <family val="2"/>
      </rPr>
      <t>Т - 590</t>
    </r>
  </si>
  <si>
    <r>
      <t>ЛЭЗ</t>
    </r>
    <r>
      <rPr>
        <b/>
        <sz val="9"/>
        <rFont val="Arial Cyr"/>
        <family val="2"/>
      </rPr>
      <t>МР - 3А</t>
    </r>
  </si>
  <si>
    <t>3-5</t>
  </si>
  <si>
    <t>( НАКС; ГАН )</t>
  </si>
  <si>
    <t xml:space="preserve">Отдельные марки электродов имеют: сертификат НАКС, Морского (МР) и Речного Регистра (РР),  лицензию Госатомнадзора (ГАН) </t>
  </si>
  <si>
    <t>Сварочные электроды имеющие сертификацию Морского (МР) и Речного Регистра (РР), лицензию Госатомнадзора (ГАН) - продаются с наценкой 3%</t>
  </si>
  <si>
    <r>
      <t>ЛЭЗ</t>
    </r>
    <r>
      <rPr>
        <b/>
        <sz val="9"/>
        <rFont val="Arial Cyr"/>
        <family val="2"/>
      </rPr>
      <t>МР-3Т;</t>
    </r>
  </si>
  <si>
    <r>
      <t>ЛЭЗ</t>
    </r>
    <r>
      <rPr>
        <b/>
        <sz val="9"/>
        <rFont val="Arial Cyr"/>
        <family val="2"/>
      </rPr>
      <t>АНО-4Т;</t>
    </r>
  </si>
  <si>
    <r>
      <t>ЛЭЗ</t>
    </r>
    <r>
      <rPr>
        <b/>
        <sz val="9"/>
        <rFont val="Arial Cyr"/>
        <family val="2"/>
      </rPr>
      <t>ОЗС-4Т;</t>
    </r>
  </si>
  <si>
    <r>
      <t>ЛЭЗ</t>
    </r>
    <r>
      <rPr>
        <b/>
        <sz val="9"/>
        <rFont val="Arial Cyr"/>
        <family val="2"/>
      </rPr>
      <t>АНО-6</t>
    </r>
  </si>
  <si>
    <r>
      <t>ЛЭЗ</t>
    </r>
    <r>
      <rPr>
        <b/>
        <sz val="9"/>
        <rFont val="Arial Cyr"/>
        <family val="2"/>
      </rPr>
      <t>МР - 3С</t>
    </r>
  </si>
  <si>
    <r>
      <t>ЛЭЗ</t>
    </r>
    <r>
      <rPr>
        <b/>
        <sz val="9"/>
        <rFont val="Arial Cyr"/>
        <family val="0"/>
      </rPr>
      <t>ЗИО - 8</t>
    </r>
  </si>
  <si>
    <r>
      <t>ЛЭЗ</t>
    </r>
    <r>
      <rPr>
        <b/>
        <sz val="9"/>
        <rFont val="Arial Cyr"/>
        <family val="2"/>
      </rPr>
      <t>УОНИ-13/85</t>
    </r>
  </si>
  <si>
    <r>
      <t>ЛЭЗ</t>
    </r>
    <r>
      <rPr>
        <b/>
        <sz val="9"/>
        <rFont val="Arial Cyr"/>
        <family val="2"/>
      </rPr>
      <t>УОНИ-13/85У</t>
    </r>
  </si>
  <si>
    <r>
      <t>ЛЭЗ</t>
    </r>
    <r>
      <rPr>
        <b/>
        <sz val="9"/>
        <rFont val="Arial Cyr"/>
        <family val="0"/>
      </rPr>
      <t>К - 04</t>
    </r>
  </si>
  <si>
    <r>
      <t>ЛЭЗ</t>
    </r>
    <r>
      <rPr>
        <b/>
        <sz val="9"/>
        <rFont val="Arial Cyr"/>
        <family val="2"/>
      </rPr>
      <t>АНО-21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</si>
  <si>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</si>
  <si>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</si>
  <si>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r>
      <t>ЛЭЗ</t>
    </r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</si>
  <si>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r>
      <t>ЛЭЗ</t>
    </r>
    <r>
      <rPr>
        <b/>
        <sz val="9"/>
        <rFont val="Arial Cyr"/>
        <family val="2"/>
      </rPr>
      <t>АНЦ /ОЗМ-3</t>
    </r>
  </si>
  <si>
    <r>
      <t>ЛЭЗ</t>
    </r>
    <r>
      <rPr>
        <b/>
        <sz val="9"/>
        <rFont val="Arial Cyr"/>
        <family val="2"/>
      </rPr>
      <t>Комсом.-100</t>
    </r>
  </si>
  <si>
    <r>
      <t>ЛЭЗ</t>
    </r>
    <r>
      <rPr>
        <b/>
        <sz val="9"/>
        <rFont val="Arial Cyr"/>
        <family val="2"/>
      </rPr>
      <t>УОНИ-13/55</t>
    </r>
  </si>
  <si>
    <r>
      <t>ЛЭЗ</t>
    </r>
    <r>
      <rPr>
        <b/>
        <sz val="9"/>
        <rFont val="Arial Cyr"/>
        <family val="2"/>
      </rPr>
      <t xml:space="preserve">ЦЧ - 4 </t>
    </r>
  </si>
  <si>
    <r>
      <t>ЛЭЗ</t>
    </r>
    <r>
      <rPr>
        <b/>
        <sz val="9"/>
        <rFont val="Arial Cyr"/>
        <family val="2"/>
      </rPr>
      <t>УОНИ-13/55С</t>
    </r>
  </si>
  <si>
    <r>
      <t>ЛЭЗ</t>
    </r>
    <r>
      <rPr>
        <b/>
        <sz val="9"/>
        <rFont val="Arial Cyr"/>
        <family val="2"/>
      </rPr>
      <t>МНЧ 2</t>
    </r>
  </si>
  <si>
    <r>
      <t>ЛЭЗ</t>
    </r>
    <r>
      <rPr>
        <b/>
        <sz val="9"/>
        <rFont val="Arial Cyr"/>
        <family val="2"/>
      </rPr>
      <t>УОНИ-13/55А</t>
    </r>
  </si>
  <si>
    <r>
      <t>ЛЭЗ</t>
    </r>
    <r>
      <rPr>
        <b/>
        <sz val="9"/>
        <rFont val="Arial Cyr"/>
        <family val="2"/>
      </rPr>
      <t>УОНИ-13/55У</t>
    </r>
  </si>
  <si>
    <r>
      <t>ЛЭЗ</t>
    </r>
    <r>
      <rPr>
        <b/>
        <sz val="9"/>
        <rFont val="Arial Cyr"/>
        <family val="2"/>
      </rPr>
      <t>УОНИ-13/45</t>
    </r>
  </si>
  <si>
    <r>
      <t>ЛЭЗ</t>
    </r>
    <r>
      <rPr>
        <b/>
        <sz val="9"/>
        <rFont val="Arial Cyr"/>
        <family val="2"/>
      </rPr>
      <t>УОНИ-13/65</t>
    </r>
  </si>
  <si>
    <t>ПРАЙС - ЛИСТ сварочных электродов в 5 кг упаковке</t>
  </si>
  <si>
    <t>Для сварки сплавов  на никелевой основе</t>
  </si>
  <si>
    <t>ЛЭЗ-46.00</t>
  </si>
  <si>
    <t>(НАКС)</t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</si>
  <si>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 xml:space="preserve"> )</t>
    </r>
  </si>
  <si>
    <r>
      <t xml:space="preserve">( </t>
    </r>
    <r>
      <rPr>
        <b/>
        <sz val="8"/>
        <rFont val="Arial Cyr"/>
        <family val="2"/>
      </rPr>
      <t>НАКС</t>
    </r>
    <r>
      <rPr>
        <sz val="8"/>
        <rFont val="Arial Cyr"/>
        <family val="2"/>
      </rPr>
      <t xml:space="preserve"> )</t>
    </r>
  </si>
  <si>
    <r>
      <t>ЛЭЗ</t>
    </r>
    <r>
      <rPr>
        <b/>
        <sz val="9"/>
        <rFont val="Arial Cyr"/>
        <family val="2"/>
      </rPr>
      <t>ЦУ - 5</t>
    </r>
    <r>
      <rPr>
        <b/>
        <sz val="8"/>
        <rFont val="Arial Cyr"/>
        <family val="2"/>
      </rPr>
      <t xml:space="preserve"> (НАКС)</t>
    </r>
  </si>
  <si>
    <r>
      <t>ЛЭЗ</t>
    </r>
    <r>
      <rPr>
        <b/>
        <sz val="9"/>
        <rFont val="Arial Cyr"/>
        <family val="2"/>
      </rPr>
      <t xml:space="preserve">ЦЛ-39 </t>
    </r>
    <r>
      <rPr>
        <b/>
        <sz val="8"/>
        <rFont val="Arial Cyr"/>
        <family val="2"/>
      </rPr>
      <t>(НАКС)</t>
    </r>
  </si>
  <si>
    <r>
      <t>ЛЭЗ</t>
    </r>
    <r>
      <rPr>
        <b/>
        <sz val="9"/>
        <rFont val="Arial Cyr"/>
        <family val="2"/>
      </rPr>
      <t>АНП - 13</t>
    </r>
  </si>
  <si>
    <t>Наименование</t>
  </si>
  <si>
    <t>Вес, кг</t>
  </si>
  <si>
    <t>Упаковка</t>
  </si>
  <si>
    <t>К-300</t>
  </si>
  <si>
    <t>D-200</t>
  </si>
  <si>
    <t>K-300</t>
  </si>
  <si>
    <t>D-300</t>
  </si>
  <si>
    <r>
      <t>ЛЭЗ</t>
    </r>
    <r>
      <rPr>
        <b/>
        <sz val="9"/>
        <rFont val="Arial Cyr"/>
        <family val="2"/>
      </rPr>
      <t>АНО-36</t>
    </r>
  </si>
  <si>
    <t>( НАКС )</t>
  </si>
  <si>
    <t>ПРОВОЛОКА СВАРОЧНАЯ ОМЕДНЕННАЯ   СВ-08Г2С</t>
  </si>
  <si>
    <t>ПРОВОЛОКА СВАРОЧНАЯ ПОЛИРОВАННАЯ   СВ-08Г2С</t>
  </si>
  <si>
    <t xml:space="preserve">ПРОВОЛОКА СВАРОЧНАЯ НЕОМЕДНЕННАЯ   СВ-08Г2С    ГОСТ 2246-70 </t>
  </si>
  <si>
    <t>20-25</t>
  </si>
  <si>
    <t>Проволока СВ-08А (МС) в бухтах</t>
  </si>
  <si>
    <t>Проволока СВ-08А (ГС) в бухтах</t>
  </si>
  <si>
    <t>ПРОВОЛОКА СВАРОЧНАЯ   СВ-08А   ГОСТ 2246-70</t>
  </si>
  <si>
    <r>
      <t>ЛЭЗ</t>
    </r>
    <r>
      <rPr>
        <b/>
        <sz val="9"/>
        <rFont val="Arial Cyr"/>
        <family val="2"/>
      </rPr>
      <t>АНО-4; (НАКС)</t>
    </r>
  </si>
  <si>
    <r>
      <t>ЛЭЗ</t>
    </r>
    <r>
      <rPr>
        <b/>
        <sz val="9"/>
        <rFont val="Arial Cyr"/>
        <family val="2"/>
      </rPr>
      <t>ОЗС-4 (НАКС)</t>
    </r>
  </si>
  <si>
    <r>
      <t>ЛЭЗ</t>
    </r>
    <r>
      <rPr>
        <b/>
        <sz val="9"/>
        <rFont val="Arial Cyr"/>
        <family val="0"/>
      </rPr>
      <t>ЦН - 12М</t>
    </r>
  </si>
  <si>
    <r>
      <t>СВ-08Г2С (</t>
    </r>
    <r>
      <rPr>
        <b/>
        <sz val="9"/>
        <rFont val="Arial Cyr"/>
        <family val="0"/>
      </rPr>
      <t>аттестация НАКС, Конструкции стальных мостов, Морской Регистр, 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</si>
  <si>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</t>
    </r>
    <r>
      <rPr>
        <sz val="9"/>
        <rFont val="Arial Cyr"/>
        <family val="0"/>
      </rPr>
      <t>)</t>
    </r>
  </si>
  <si>
    <r>
      <t>СВ-08Г2С (</t>
    </r>
    <r>
      <rPr>
        <b/>
        <sz val="9"/>
        <rFont val="Arial Cyr"/>
        <family val="0"/>
      </rPr>
      <t>Речной Регистр)</t>
    </r>
  </si>
  <si>
    <r>
      <t xml:space="preserve">СВ-08Г2С </t>
    </r>
    <r>
      <rPr>
        <b/>
        <sz val="9"/>
        <rFont val="Arial Cyr"/>
        <family val="0"/>
      </rPr>
      <t>(НАКС)</t>
    </r>
  </si>
  <si>
    <t>ЛЭЗ GOLD</t>
  </si>
  <si>
    <t>Диаметр</t>
  </si>
  <si>
    <t>GOLD, PLATINUM  упаковка 5 кг.</t>
  </si>
  <si>
    <t>ЛЭЗ PLATINUM</t>
  </si>
  <si>
    <t>GOLD, PLATINUM  упаковка 2,5 кг.</t>
  </si>
  <si>
    <t>GOLD, PLATINUM  упаковка 1 кг.</t>
  </si>
  <si>
    <r>
      <t>МР</t>
    </r>
    <r>
      <rPr>
        <sz val="8"/>
        <rFont val="Arial Cyr"/>
        <family val="2"/>
      </rPr>
      <t>)</t>
    </r>
  </si>
  <si>
    <t xml:space="preserve">(НАКС; ГАН; КСМ; </t>
  </si>
  <si>
    <t>МР)</t>
  </si>
  <si>
    <t>(НАКС - d 5 mm)</t>
  </si>
  <si>
    <r>
      <t>СВ-08Г2С (</t>
    </r>
    <r>
      <rPr>
        <b/>
        <sz val="9"/>
        <rFont val="Arial Cyr"/>
        <family val="0"/>
      </rPr>
      <t>аттестация НАКС, Морской Регистр, Речной Регистр</t>
    </r>
    <r>
      <rPr>
        <sz val="9"/>
        <rFont val="Arial Cyr"/>
        <family val="0"/>
      </rPr>
      <t>)</t>
    </r>
  </si>
  <si>
    <r>
      <t>ЛЭЗ</t>
    </r>
    <r>
      <rPr>
        <b/>
        <sz val="9"/>
        <rFont val="Arial Cyr"/>
        <family val="2"/>
      </rPr>
      <t>УОНИИ-13/45А</t>
    </r>
  </si>
  <si>
    <t>Проволока СВ-08А в прутках L=0,9м</t>
  </si>
  <si>
    <t xml:space="preserve">(ГАН)         </t>
  </si>
  <si>
    <r>
      <t>ЛЭЗ</t>
    </r>
    <r>
      <rPr>
        <b/>
        <sz val="9"/>
        <rFont val="Arial Cyr"/>
        <family val="2"/>
      </rPr>
      <t>МР-3;</t>
    </r>
    <r>
      <rPr>
        <b/>
        <sz val="8"/>
        <rFont val="Arial Cyr"/>
        <family val="2"/>
      </rPr>
      <t xml:space="preserve"> (НАКС)</t>
    </r>
  </si>
  <si>
    <r>
      <t>4-5</t>
    </r>
    <r>
      <rPr>
        <sz val="8"/>
        <color indexed="9"/>
        <rFont val="Arial Cyr"/>
        <family val="2"/>
      </rPr>
      <t>.</t>
    </r>
  </si>
  <si>
    <r>
      <t xml:space="preserve">( </t>
    </r>
    <r>
      <rPr>
        <b/>
        <sz val="8"/>
        <rFont val="Arial Cyr"/>
        <family val="2"/>
      </rPr>
      <t>НАКС; РР</t>
    </r>
    <r>
      <rPr>
        <sz val="8"/>
        <rFont val="Arial Cyr"/>
        <family val="2"/>
      </rPr>
      <t>;</t>
    </r>
  </si>
  <si>
    <r>
      <t>ЛЭЗ</t>
    </r>
    <r>
      <rPr>
        <b/>
        <sz val="9"/>
        <rFont val="Arial Cyr"/>
        <family val="2"/>
      </rPr>
      <t>УОНИИ-13/55</t>
    </r>
  </si>
  <si>
    <t>2,5</t>
  </si>
  <si>
    <t>3</t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</si>
  <si>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МТГ-01К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</si>
  <si>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МТГ-02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</si>
  <si>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МТГ-03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</si>
  <si>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НИАТ-3М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</si>
  <si>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0"/>
      </rPr>
      <t>ЭА - 400/10Т</t>
    </r>
  </si>
  <si>
    <r>
      <t>ЛЭЗ</t>
    </r>
    <r>
      <rPr>
        <b/>
        <sz val="9"/>
        <rFont val="Arial Cyr"/>
        <family val="0"/>
      </rPr>
      <t>НЖ - 13</t>
    </r>
  </si>
  <si>
    <r>
      <t>ЛЭЗ</t>
    </r>
    <r>
      <rPr>
        <b/>
        <sz val="9"/>
        <rFont val="Arial Cyr"/>
        <family val="0"/>
      </rPr>
      <t>ЦТ - 15</t>
    </r>
  </si>
  <si>
    <r>
      <t>ЛЭЗ</t>
    </r>
    <r>
      <rPr>
        <b/>
        <sz val="9"/>
        <rFont val="Arial Cyr"/>
        <family val="0"/>
      </rPr>
      <t>29/9</t>
    </r>
  </si>
  <si>
    <r>
      <t>ЛЭЗ</t>
    </r>
    <r>
      <rPr>
        <b/>
        <sz val="9"/>
        <rFont val="Arial Cyr"/>
        <family val="0"/>
      </rPr>
      <t>ЦЛ - 11</t>
    </r>
  </si>
  <si>
    <r>
      <t>ЛЭЗ</t>
    </r>
    <r>
      <rPr>
        <b/>
        <sz val="9"/>
        <rFont val="Arial Cyr"/>
        <family val="0"/>
      </rPr>
      <t>ЦЛ - 9</t>
    </r>
  </si>
  <si>
    <r>
      <t>ЛЭЗ</t>
    </r>
    <r>
      <rPr>
        <b/>
        <sz val="9"/>
        <rFont val="Arial Cyr"/>
        <family val="0"/>
      </rPr>
      <t xml:space="preserve">ОЗЛ - 20 </t>
    </r>
  </si>
  <si>
    <r>
      <t>ЛЭЗ</t>
    </r>
    <r>
      <rPr>
        <b/>
        <sz val="8"/>
        <rFont val="Arial Cyr"/>
        <family val="0"/>
      </rPr>
      <t>ОЗЛ - 19</t>
    </r>
  </si>
  <si>
    <r>
      <t>ЛЭЗ</t>
    </r>
    <r>
      <rPr>
        <b/>
        <sz val="9"/>
        <rFont val="Arial Cyr"/>
        <family val="0"/>
      </rPr>
      <t>КТИ - 5</t>
    </r>
  </si>
  <si>
    <r>
      <t>ЛЭЗ</t>
    </r>
    <r>
      <rPr>
        <b/>
        <sz val="9"/>
        <rFont val="Arial Cyr"/>
        <family val="0"/>
      </rPr>
      <t>ОЗЛ - 8</t>
    </r>
  </si>
  <si>
    <r>
      <rPr>
        <sz val="8"/>
        <rFont val="Arial Cyr"/>
        <family val="0"/>
      </rPr>
      <t>ЛЭЗ</t>
    </r>
    <r>
      <rPr>
        <b/>
        <sz val="9"/>
        <rFont val="Arial Cyr"/>
        <family val="2"/>
      </rPr>
      <t>ОЗЛ - 7</t>
    </r>
  </si>
  <si>
    <r>
      <t>ЛЭЗ</t>
    </r>
    <r>
      <rPr>
        <b/>
        <sz val="9"/>
        <rFont val="Arial Cyr"/>
        <family val="0"/>
      </rPr>
      <t>ОЗЛ - 6</t>
    </r>
  </si>
  <si>
    <r>
      <t>ЛЭЗ</t>
    </r>
    <r>
      <rPr>
        <b/>
        <sz val="9"/>
        <rFont val="Arial Cyr"/>
        <family val="0"/>
      </rPr>
      <t>ОЗЛ - 5</t>
    </r>
  </si>
  <si>
    <r>
      <t>ЛЭЗ</t>
    </r>
    <r>
      <rPr>
        <b/>
        <sz val="9"/>
        <rFont val="Arial Cyr"/>
        <family val="0"/>
      </rPr>
      <t>УОНИ 13/НЖ</t>
    </r>
  </si>
  <si>
    <r>
      <t>ЛЭЗ</t>
    </r>
    <r>
      <rPr>
        <b/>
        <sz val="9"/>
        <rFont val="Arial Cyr"/>
        <family val="0"/>
      </rPr>
      <t>ЦНИИН - 4</t>
    </r>
  </si>
  <si>
    <r>
      <t>ЛЭЗ</t>
    </r>
    <r>
      <rPr>
        <b/>
        <sz val="9"/>
        <rFont val="Arial Cyr"/>
        <family val="0"/>
      </rPr>
      <t>ЦН - 6Л</t>
    </r>
  </si>
  <si>
    <t>Шаблон</t>
  </si>
  <si>
    <t>цены с прайса</t>
  </si>
  <si>
    <t>формула</t>
  </si>
  <si>
    <t>Итог</t>
  </si>
  <si>
    <t>ЦЕНА БЕЗ НДС</t>
  </si>
  <si>
    <t xml:space="preserve">омедненная </t>
  </si>
  <si>
    <t xml:space="preserve">  Официальный представитель Общества с ограниченной ответственностью «Торговый Дом ЛЭЗ»</t>
  </si>
  <si>
    <t>www.электродсибторг.рф</t>
  </si>
  <si>
    <t xml:space="preserve">                                         ПРАЙС - ЛИСТ  </t>
  </si>
  <si>
    <t>e-mail: est54@mail.ru</t>
  </si>
  <si>
    <t xml:space="preserve">         </t>
  </si>
  <si>
    <t xml:space="preserve">                             действительны на территории РФ</t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</si>
  <si>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 xml:space="preserve"> )</t>
    </r>
  </si>
  <si>
    <r>
      <t xml:space="preserve">( </t>
    </r>
    <r>
      <rPr>
        <b/>
        <sz val="10"/>
        <rFont val="Arial Cyr"/>
        <family val="2"/>
      </rPr>
      <t>НАКС</t>
    </r>
    <r>
      <rPr>
        <sz val="10"/>
        <rFont val="Arial Cyr"/>
        <family val="2"/>
      </rPr>
      <t xml:space="preserve"> )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</si>
  <si>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МТГ-01К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</si>
  <si>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МТГ-02</t>
    </r>
  </si>
  <si>
    <r>
      <rPr>
        <sz val="8"/>
        <rFont val="Arial Cyr"/>
        <family val="2"/>
      </rPr>
      <t>ЛЭЗ</t>
    </r>
    <r>
      <rPr>
        <sz val="10"/>
        <rFont val="Arial Cyr"/>
        <family val="2"/>
      </rPr>
      <t>МТГ-03</t>
    </r>
  </si>
  <si>
    <r>
      <t>4-5</t>
    </r>
    <r>
      <rPr>
        <sz val="10"/>
        <color indexed="9"/>
        <rFont val="Arial Cyr"/>
        <family val="2"/>
      </rPr>
      <t>.</t>
    </r>
  </si>
  <si>
    <r>
      <t xml:space="preserve">( </t>
    </r>
    <r>
      <rPr>
        <b/>
        <sz val="10"/>
        <rFont val="Arial Cyr"/>
        <family val="2"/>
      </rPr>
      <t>НАКС; РР</t>
    </r>
    <r>
      <rPr>
        <sz val="10"/>
        <rFont val="Arial Cyr"/>
        <family val="2"/>
      </rPr>
      <t>;</t>
    </r>
  </si>
  <si>
    <r>
      <t>МР</t>
    </r>
    <r>
      <rPr>
        <sz val="10"/>
        <rFont val="Arial Cyr"/>
        <family val="2"/>
      </rPr>
      <t>)</t>
    </r>
  </si>
  <si>
    <t xml:space="preserve">630015 г. Новосибирск ул. Королева, 40 корпус 5, 2 этаж, офис 18 
 Тел./факс +7(383) 363-83-79, 263-36-39, +7-903-900-36-39
ИНН 5403021605 КПП 540301001
р/с 40702810470240013754 банк Филиал Муниципальный ПАО Банка "ФК Открытие"
к/с 30101810250040000867 БИК 045004867 </t>
  </si>
  <si>
    <r>
      <t xml:space="preserve">Общество с ограниченной ответственностью
</t>
    </r>
    <r>
      <rPr>
        <sz val="18"/>
        <rFont val="Arial Cyr"/>
        <family val="0"/>
      </rPr>
      <t xml:space="preserve">  </t>
    </r>
    <r>
      <rPr>
        <b/>
        <sz val="18"/>
        <rFont val="Arial Cyr"/>
        <family val="0"/>
      </rPr>
      <t>«ЭлектродСибТорг»</t>
    </r>
  </si>
  <si>
    <t>МР-3Т;</t>
  </si>
  <si>
    <t>АНО-4Т;</t>
  </si>
  <si>
    <t>ОЗС-4Т;</t>
  </si>
  <si>
    <t>АНО-6</t>
  </si>
  <si>
    <t>МР - 3С</t>
  </si>
  <si>
    <r>
      <rPr>
        <b/>
        <sz val="9"/>
        <rFont val="Arial Cyr"/>
        <family val="2"/>
      </rPr>
      <t>МР-3;</t>
    </r>
    <r>
      <rPr>
        <b/>
        <sz val="10"/>
        <rFont val="Arial Cyr"/>
        <family val="2"/>
      </rPr>
      <t xml:space="preserve"> (НАКС)</t>
    </r>
  </si>
  <si>
    <t>АНО-4; (НАКС)</t>
  </si>
  <si>
    <t>ОЗС-4 (НАКС)</t>
  </si>
  <si>
    <t>МР - 3А</t>
  </si>
  <si>
    <t>АНО-21</t>
  </si>
  <si>
    <t>АНО-36</t>
  </si>
  <si>
    <t>ОЗС - 6</t>
  </si>
  <si>
    <t>ОЗС - 12</t>
  </si>
  <si>
    <t>ОЗС - 18</t>
  </si>
  <si>
    <t>УОНИ-13/55</t>
  </si>
  <si>
    <t>УОНИИ-13/55</t>
  </si>
  <si>
    <t>УОНИ-13/55С</t>
  </si>
  <si>
    <t>УОНИ-13/55А</t>
  </si>
  <si>
    <t>УОНИ-13/55У</t>
  </si>
  <si>
    <t>УОНИ-13/45</t>
  </si>
  <si>
    <t>УОНИИ-13/45А</t>
  </si>
  <si>
    <t>УОНИ-13/65</t>
  </si>
  <si>
    <t>Т - 590</t>
  </si>
  <si>
    <t>Т - 620</t>
  </si>
  <si>
    <t>ОЗН - 6</t>
  </si>
  <si>
    <t>ОЗН - 300М</t>
  </si>
  <si>
    <t>ОЗН - 400М</t>
  </si>
  <si>
    <t>АНП - 13</t>
  </si>
  <si>
    <t>УОНИ 13/НЖ</t>
  </si>
  <si>
    <t>ЦН - 6Л</t>
  </si>
  <si>
    <t>ЦН - 12М</t>
  </si>
  <si>
    <t>ОЗЛ - 5</t>
  </si>
  <si>
    <t>ОЗЛ - 6</t>
  </si>
  <si>
    <t>ОЗЛ - 8</t>
  </si>
  <si>
    <t>ЗИО - 8</t>
  </si>
  <si>
    <t>ОЗЛ - 7</t>
  </si>
  <si>
    <t>КТИ - 5</t>
  </si>
  <si>
    <t>ОЗЛ - 19</t>
  </si>
  <si>
    <t xml:space="preserve">ОЗЛ - 20 </t>
  </si>
  <si>
    <t>ЦЛ - 9</t>
  </si>
  <si>
    <t>ЦЛ - 11</t>
  </si>
  <si>
    <t>ЦТ - 15</t>
  </si>
  <si>
    <t>НЖ - 13</t>
  </si>
  <si>
    <t>ЭА - 400/10Т</t>
  </si>
  <si>
    <t>ЭА - 400/10У</t>
  </si>
  <si>
    <t>ЭА - 395/9</t>
  </si>
  <si>
    <t>ЭА - 981/15</t>
  </si>
  <si>
    <t>ОЗЛ - 36</t>
  </si>
  <si>
    <t>НИАТ - 1</t>
  </si>
  <si>
    <t>НИАТ - 5</t>
  </si>
  <si>
    <t>НИИ - 48Г</t>
  </si>
  <si>
    <t>ОЗЛ - 9А</t>
  </si>
  <si>
    <t>АНЖР - 1</t>
  </si>
  <si>
    <t>АНЖР - 2</t>
  </si>
  <si>
    <t>ОЗЛ - 17У</t>
  </si>
  <si>
    <t>ОЗЛ - 25Б</t>
  </si>
  <si>
    <t>ЦТ - 28</t>
  </si>
  <si>
    <t>АНЦ /ОЗМ-3</t>
  </si>
  <si>
    <t>Комсомолец-100</t>
  </si>
  <si>
    <t>ОЗБ - 2М</t>
  </si>
  <si>
    <t xml:space="preserve">ЦЧ - 4 </t>
  </si>
  <si>
    <t>НЧ - 2</t>
  </si>
  <si>
    <t>МНЧ 2</t>
  </si>
  <si>
    <t>ОЗЧ - 2</t>
  </si>
  <si>
    <t>ОЗЧ - 6</t>
  </si>
  <si>
    <t>ОЗР - 1</t>
  </si>
  <si>
    <t>ЦНИИН - 4</t>
  </si>
  <si>
    <r>
      <rPr>
        <b/>
        <sz val="9"/>
        <rFont val="Arial Cyr"/>
        <family val="2"/>
      </rPr>
      <t>ЦУ - 5</t>
    </r>
    <r>
      <rPr>
        <b/>
        <sz val="10"/>
        <rFont val="Arial Cyr"/>
        <family val="2"/>
      </rPr>
      <t xml:space="preserve"> (НАКС)</t>
    </r>
  </si>
  <si>
    <t>НИАТ-3М</t>
  </si>
  <si>
    <t>УОНИ-13/85</t>
  </si>
  <si>
    <t>УОНИ-13/85У</t>
  </si>
  <si>
    <r>
      <rPr>
        <b/>
        <sz val="9"/>
        <rFont val="Arial Cyr"/>
        <family val="2"/>
      </rPr>
      <t xml:space="preserve">ЦЛ-39 </t>
    </r>
    <r>
      <rPr>
        <b/>
        <sz val="10"/>
        <rFont val="Arial Cyr"/>
        <family val="2"/>
      </rPr>
      <t>(НАКС)</t>
    </r>
  </si>
  <si>
    <t>ОК-46.00 (ESAB)</t>
  </si>
  <si>
    <t>LB-52U (KOBELCO)</t>
  </si>
  <si>
    <t>Цена с НДС 20%</t>
  </si>
  <si>
    <t>ТМУ - 21У</t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</si>
  <si>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- 3У</t>
    </r>
  </si>
  <si>
    <t>ЦЛ - 17</t>
  </si>
  <si>
    <t>НР - 70</t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</si>
  <si>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- 1У</t>
    </r>
  </si>
  <si>
    <r>
      <rPr>
        <b/>
        <sz val="9"/>
        <rFont val="Arial Cyr"/>
        <family val="2"/>
      </rPr>
      <t>ТМЛ</t>
    </r>
    <r>
      <rPr>
        <sz val="9"/>
        <rFont val="Arial Cyr"/>
        <family val="2"/>
      </rPr>
      <t xml:space="preserve"> </t>
    </r>
    <r>
      <rPr>
        <b/>
        <sz val="9"/>
        <rFont val="Arial Cyr"/>
        <family val="2"/>
      </rPr>
      <t>- 5</t>
    </r>
  </si>
  <si>
    <t>Для сварки высокопрочных сталей</t>
  </si>
  <si>
    <t>Для сварки теплоустойчивых сталей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</si>
</sst>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_-* #,##0\ _р_у_б_._-;\-* #,##0\ _р_у_б_._-;_-* &quot;-&quot;\ _р_у_б_._-;_-@_-"/>
    <numFmt numFmtId="166" formatCode="0.0"/>
    <numFmt numFmtId="167" formatCode="0.0%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[$-FC19]d\ mmmm\ yyyy\ &quot;г.&quot;"/>
    <numFmt numFmtId="176" formatCode="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 Cyr"/>
      <family val="0"/>
    </font>
    <font>
      <b/>
      <u val="single"/>
      <sz val="9"/>
      <name val="Arial Cyr"/>
      <family val="2"/>
    </font>
    <font>
      <sz val="8"/>
      <color indexed="9"/>
      <name val="Arial Cyr"/>
      <family val="2"/>
    </font>
    <font>
      <i/>
      <sz val="10"/>
      <name val="Arial Cyr"/>
      <family val="0"/>
    </font>
    <font>
      <b/>
      <sz val="16"/>
      <name val="Arial Cyr"/>
      <family val="0"/>
    </font>
    <font>
      <sz val="18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8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i/>
      <u val="single"/>
      <sz val="9"/>
      <name val="Calibri"/>
      <family val="2"/>
    </font>
    <font>
      <b/>
      <u val="single"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u val="single"/>
      <sz val="9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10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2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5" fontId="5" fillId="2" borderId="0" xfId="68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4" fillId="2" borderId="12" xfId="68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5" fontId="4" fillId="2" borderId="15" xfId="68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5" fontId="4" fillId="2" borderId="17" xfId="68" applyNumberFormat="1" applyFont="1" applyFill="1" applyBorder="1" applyAlignment="1">
      <alignment horizontal="center" vertical="center" wrapText="1"/>
    </xf>
    <xf numFmtId="169" fontId="5" fillId="2" borderId="0" xfId="68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166" fontId="6" fillId="0" borderId="19" xfId="0" applyNumberFormat="1" applyFont="1" applyFill="1" applyBorder="1" applyAlignment="1">
      <alignment horizontal="center"/>
    </xf>
    <xf numFmtId="166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9" fontId="0" fillId="0" borderId="0" xfId="0" applyNumberFormat="1" applyFill="1" applyAlignment="1">
      <alignment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168" fontId="6" fillId="0" borderId="25" xfId="0" applyNumberFormat="1" applyFont="1" applyBorder="1" applyAlignment="1">
      <alignment horizontal="center"/>
    </xf>
    <xf numFmtId="168" fontId="6" fillId="0" borderId="25" xfId="0" applyNumberFormat="1" applyFont="1" applyBorder="1" applyAlignment="1">
      <alignment horizontal="center" vertical="center"/>
    </xf>
    <xf numFmtId="0" fontId="6" fillId="25" borderId="26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vertical="center" wrapText="1"/>
    </xf>
    <xf numFmtId="165" fontId="5" fillId="26" borderId="15" xfId="68" applyNumberFormat="1" applyFont="1" applyFill="1" applyBorder="1" applyAlignment="1">
      <alignment horizontal="center" vertical="center" wrapText="1"/>
    </xf>
    <xf numFmtId="165" fontId="5" fillId="26" borderId="29" xfId="68" applyNumberFormat="1" applyFont="1" applyFill="1" applyBorder="1" applyAlignment="1">
      <alignment horizontal="center" vertical="center" wrapText="1"/>
    </xf>
    <xf numFmtId="169" fontId="5" fillId="26" borderId="29" xfId="68" applyNumberFormat="1" applyFont="1" applyFill="1" applyBorder="1" applyAlignment="1">
      <alignment horizontal="center" vertical="center" wrapText="1"/>
    </xf>
    <xf numFmtId="3" fontId="36" fillId="0" borderId="0" xfId="69" applyNumberFormat="1" applyFont="1" applyFill="1" applyBorder="1" applyAlignment="1">
      <alignment horizontal="right" vertical="center"/>
    </xf>
    <xf numFmtId="168" fontId="37" fillId="27" borderId="0" xfId="68" applyNumberFormat="1" applyFont="1" applyFill="1" applyBorder="1" applyAlignment="1">
      <alignment horizontal="right"/>
    </xf>
    <xf numFmtId="168" fontId="37" fillId="27" borderId="0" xfId="0" applyNumberFormat="1" applyFont="1" applyFill="1" applyBorder="1" applyAlignment="1">
      <alignment horizontal="right"/>
    </xf>
    <xf numFmtId="3" fontId="38" fillId="0" borderId="0" xfId="69" applyNumberFormat="1" applyFont="1" applyFill="1" applyBorder="1" applyAlignment="1">
      <alignment horizontal="right" vertical="center"/>
    </xf>
    <xf numFmtId="3" fontId="12" fillId="0" borderId="18" xfId="53" applyNumberFormat="1" applyFont="1" applyFill="1" applyBorder="1" applyAlignment="1">
      <alignment horizontal="right"/>
      <protection/>
    </xf>
    <xf numFmtId="3" fontId="38" fillId="0" borderId="0" xfId="53" applyNumberFormat="1" applyFont="1" applyFill="1" applyBorder="1" applyAlignment="1">
      <alignment horizontal="right"/>
      <protection/>
    </xf>
    <xf numFmtId="168" fontId="37" fillId="27" borderId="0" xfId="0" applyNumberFormat="1" applyFont="1" applyFill="1" applyAlignment="1">
      <alignment horizontal="right"/>
    </xf>
    <xf numFmtId="168" fontId="37" fillId="27" borderId="0" xfId="0" applyNumberFormat="1" applyFont="1" applyFill="1" applyBorder="1" applyAlignment="1">
      <alignment horizontal="right" vertical="center"/>
    </xf>
    <xf numFmtId="3" fontId="12" fillId="0" borderId="18" xfId="69" applyNumberFormat="1" applyFont="1" applyFill="1" applyBorder="1" applyAlignment="1">
      <alignment horizontal="right" vertical="center"/>
    </xf>
    <xf numFmtId="3" fontId="12" fillId="0" borderId="0" xfId="69" applyNumberFormat="1" applyFont="1" applyFill="1" applyBorder="1" applyAlignment="1">
      <alignment horizontal="right" vertical="center"/>
    </xf>
    <xf numFmtId="168" fontId="37" fillId="0" borderId="0" xfId="0" applyNumberFormat="1" applyFont="1" applyFill="1" applyBorder="1" applyAlignment="1">
      <alignment horizontal="right"/>
    </xf>
    <xf numFmtId="0" fontId="6" fillId="25" borderId="30" xfId="0" applyFont="1" applyFill="1" applyBorder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7" fillId="0" borderId="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5" borderId="32" xfId="0" applyFont="1" applyFill="1" applyBorder="1" applyAlignment="1">
      <alignment horizontal="left" vertical="center"/>
    </xf>
    <xf numFmtId="3" fontId="6" fillId="25" borderId="33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25" borderId="31" xfId="0" applyFont="1" applyFill="1" applyBorder="1" applyAlignment="1">
      <alignment horizontal="center" vertical="center"/>
    </xf>
    <xf numFmtId="3" fontId="6" fillId="25" borderId="34" xfId="0" applyNumberFormat="1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32" xfId="0" applyFont="1" applyFill="1" applyBorder="1" applyAlignment="1">
      <alignment horizontal="center" vertical="center"/>
    </xf>
    <xf numFmtId="3" fontId="3" fillId="28" borderId="18" xfId="69" applyNumberFormat="1" applyFont="1" applyFill="1" applyBorder="1" applyAlignment="1">
      <alignment horizontal="right" vertical="center"/>
    </xf>
    <xf numFmtId="0" fontId="7" fillId="28" borderId="11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center" vertical="center"/>
    </xf>
    <xf numFmtId="1" fontId="7" fillId="28" borderId="35" xfId="0" applyNumberFormat="1" applyFont="1" applyFill="1" applyBorder="1" applyAlignment="1">
      <alignment horizontal="center" vertical="center"/>
    </xf>
    <xf numFmtId="49" fontId="7" fillId="28" borderId="35" xfId="0" applyNumberFormat="1" applyFont="1" applyFill="1" applyBorder="1" applyAlignment="1">
      <alignment horizontal="center" vertical="center"/>
    </xf>
    <xf numFmtId="0" fontId="7" fillId="28" borderId="21" xfId="0" applyFont="1" applyFill="1" applyBorder="1" applyAlignment="1">
      <alignment horizontal="left" vertical="center"/>
    </xf>
    <xf numFmtId="1" fontId="7" fillId="28" borderId="33" xfId="0" applyNumberFormat="1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11" xfId="0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horizontal="left" vertical="center"/>
    </xf>
    <xf numFmtId="1" fontId="7" fillId="28" borderId="11" xfId="0" applyNumberFormat="1" applyFont="1" applyFill="1" applyBorder="1" applyAlignment="1">
      <alignment horizontal="center" vertical="center"/>
    </xf>
    <xf numFmtId="0" fontId="6" fillId="28" borderId="35" xfId="0" applyFont="1" applyFill="1" applyBorder="1" applyAlignment="1">
      <alignment horizontal="left" vertical="center"/>
    </xf>
    <xf numFmtId="49" fontId="7" fillId="28" borderId="11" xfId="0" applyNumberFormat="1" applyFont="1" applyFill="1" applyBorder="1" applyAlignment="1">
      <alignment horizontal="center" vertical="center"/>
    </xf>
    <xf numFmtId="0" fontId="6" fillId="28" borderId="33" xfId="0" applyFont="1" applyFill="1" applyBorder="1" applyAlignment="1">
      <alignment horizontal="left" vertical="center"/>
    </xf>
    <xf numFmtId="1" fontId="7" fillId="28" borderId="21" xfId="0" applyNumberFormat="1" applyFont="1" applyFill="1" applyBorder="1" applyAlignment="1">
      <alignment horizontal="center" vertical="center"/>
    </xf>
    <xf numFmtId="166" fontId="7" fillId="28" borderId="11" xfId="0" applyNumberFormat="1" applyFont="1" applyFill="1" applyBorder="1" applyAlignment="1">
      <alignment horizontal="center" vertical="center"/>
    </xf>
    <xf numFmtId="0" fontId="7" fillId="28" borderId="33" xfId="0" applyFont="1" applyFill="1" applyBorder="1" applyAlignment="1">
      <alignment horizontal="left" vertical="center"/>
    </xf>
    <xf numFmtId="0" fontId="6" fillId="28" borderId="21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1" fontId="7" fillId="28" borderId="18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horizontal="left" vertical="center"/>
    </xf>
    <xf numFmtId="0" fontId="6" fillId="28" borderId="11" xfId="0" applyFont="1" applyFill="1" applyBorder="1" applyAlignment="1">
      <alignment horizontal="left" vertical="center"/>
    </xf>
    <xf numFmtId="49" fontId="7" fillId="28" borderId="21" xfId="0" applyNumberFormat="1" applyFont="1" applyFill="1" applyBorder="1" applyAlignment="1">
      <alignment horizontal="center" vertical="center"/>
    </xf>
    <xf numFmtId="0" fontId="7" fillId="28" borderId="11" xfId="0" applyNumberFormat="1" applyFont="1" applyFill="1" applyBorder="1" applyAlignment="1">
      <alignment horizontal="center" vertical="center"/>
    </xf>
    <xf numFmtId="16" fontId="7" fillId="28" borderId="11" xfId="0" applyNumberFormat="1" applyFont="1" applyFill="1" applyBorder="1" applyAlignment="1">
      <alignment horizontal="center" vertical="center"/>
    </xf>
    <xf numFmtId="0" fontId="3" fillId="28" borderId="33" xfId="0" applyFont="1" applyFill="1" applyBorder="1" applyAlignment="1">
      <alignment horizontal="left" vertical="center"/>
    </xf>
    <xf numFmtId="3" fontId="3" fillId="28" borderId="20" xfId="69" applyNumberFormat="1" applyFont="1" applyFill="1" applyBorder="1" applyAlignment="1">
      <alignment horizontal="right" vertical="center"/>
    </xf>
    <xf numFmtId="0" fontId="5" fillId="28" borderId="35" xfId="0" applyFont="1" applyFill="1" applyBorder="1" applyAlignment="1">
      <alignment horizontal="left" vertical="center"/>
    </xf>
    <xf numFmtId="0" fontId="0" fillId="28" borderId="33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0" fontId="7" fillId="29" borderId="18" xfId="0" applyFont="1" applyFill="1" applyBorder="1" applyAlignment="1">
      <alignment horizontal="center" vertical="center"/>
    </xf>
    <xf numFmtId="3" fontId="3" fillId="29" borderId="18" xfId="69" applyNumberFormat="1" applyFont="1" applyFill="1" applyBorder="1" applyAlignment="1">
      <alignment horizontal="right" vertical="center"/>
    </xf>
    <xf numFmtId="0" fontId="6" fillId="29" borderId="11" xfId="0" applyFont="1" applyFill="1" applyBorder="1" applyAlignment="1">
      <alignment horizontal="left" vertical="center"/>
    </xf>
    <xf numFmtId="1" fontId="7" fillId="29" borderId="11" xfId="0" applyNumberFormat="1" applyFont="1" applyFill="1" applyBorder="1" applyAlignment="1">
      <alignment horizontal="center" vertical="center"/>
    </xf>
    <xf numFmtId="0" fontId="6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7" fillId="29" borderId="35" xfId="0" applyFont="1" applyFill="1" applyBorder="1" applyAlignment="1">
      <alignment horizontal="left" vertical="center"/>
    </xf>
    <xf numFmtId="3" fontId="12" fillId="29" borderId="11" xfId="69" applyNumberFormat="1" applyFont="1" applyFill="1" applyBorder="1" applyAlignment="1">
      <alignment horizontal="right" vertical="center"/>
    </xf>
    <xf numFmtId="0" fontId="6" fillId="29" borderId="21" xfId="0" applyFont="1" applyFill="1" applyBorder="1" applyAlignment="1">
      <alignment horizontal="left" vertical="center"/>
    </xf>
    <xf numFmtId="0" fontId="7" fillId="29" borderId="21" xfId="0" applyNumberFormat="1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left" vertical="center"/>
    </xf>
    <xf numFmtId="49" fontId="7" fillId="29" borderId="18" xfId="0" applyNumberFormat="1" applyFont="1" applyFill="1" applyBorder="1" applyAlignment="1">
      <alignment horizontal="center" vertical="center"/>
    </xf>
    <xf numFmtId="0" fontId="3" fillId="29" borderId="33" xfId="0" applyFont="1" applyFill="1" applyBorder="1" applyAlignment="1">
      <alignment horizontal="left" vertical="center"/>
    </xf>
    <xf numFmtId="49" fontId="7" fillId="29" borderId="21" xfId="0" applyNumberFormat="1" applyFont="1" applyFill="1" applyBorder="1" applyAlignment="1">
      <alignment horizontal="center" vertical="center"/>
    </xf>
    <xf numFmtId="0" fontId="3" fillId="29" borderId="35" xfId="0" applyFont="1" applyFill="1" applyBorder="1" applyAlignment="1">
      <alignment horizontal="left" vertical="center"/>
    </xf>
    <xf numFmtId="49" fontId="7" fillId="29" borderId="11" xfId="0" applyNumberFormat="1" applyFont="1" applyFill="1" applyBorder="1" applyAlignment="1">
      <alignment horizontal="center" vertical="center"/>
    </xf>
    <xf numFmtId="3" fontId="12" fillId="29" borderId="18" xfId="69" applyNumberFormat="1" applyFont="1" applyFill="1" applyBorder="1" applyAlignment="1">
      <alignment horizontal="right" vertical="center"/>
    </xf>
    <xf numFmtId="0" fontId="3" fillId="29" borderId="11" xfId="0" applyFont="1" applyFill="1" applyBorder="1" applyAlignment="1">
      <alignment horizontal="left" vertical="center"/>
    </xf>
    <xf numFmtId="1" fontId="7" fillId="29" borderId="18" xfId="0" applyNumberFormat="1" applyFont="1" applyFill="1" applyBorder="1" applyAlignment="1">
      <alignment horizontal="center" vertical="center"/>
    </xf>
    <xf numFmtId="49" fontId="7" fillId="29" borderId="11" xfId="0" applyNumberFormat="1" applyFont="1" applyFill="1" applyBorder="1" applyAlignment="1">
      <alignment horizontal="center" vertical="center"/>
    </xf>
    <xf numFmtId="0" fontId="6" fillId="29" borderId="35" xfId="0" applyFont="1" applyFill="1" applyBorder="1" applyAlignment="1">
      <alignment horizontal="left" vertical="center"/>
    </xf>
    <xf numFmtId="0" fontId="7" fillId="29" borderId="32" xfId="0" applyFont="1" applyFill="1" applyBorder="1" applyAlignment="1">
      <alignment horizontal="left" vertical="center"/>
    </xf>
    <xf numFmtId="166" fontId="7" fillId="29" borderId="18" xfId="0" applyNumberFormat="1" applyFont="1" applyFill="1" applyBorder="1" applyAlignment="1">
      <alignment horizontal="center" vertical="center"/>
    </xf>
    <xf numFmtId="0" fontId="7" fillId="29" borderId="26" xfId="0" applyFont="1" applyFill="1" applyBorder="1" applyAlignment="1">
      <alignment horizontal="left" vertical="center"/>
    </xf>
    <xf numFmtId="0" fontId="7" fillId="29" borderId="20" xfId="0" applyFont="1" applyFill="1" applyBorder="1" applyAlignment="1">
      <alignment horizontal="center" vertical="center"/>
    </xf>
    <xf numFmtId="49" fontId="7" fillId="29" borderId="20" xfId="0" applyNumberFormat="1" applyFont="1" applyFill="1" applyBorder="1" applyAlignment="1">
      <alignment horizontal="center" vertical="center"/>
    </xf>
    <xf numFmtId="0" fontId="7" fillId="29" borderId="18" xfId="0" applyFont="1" applyFill="1" applyBorder="1" applyAlignment="1">
      <alignment horizontal="left" vertical="center"/>
    </xf>
    <xf numFmtId="0" fontId="0" fillId="29" borderId="33" xfId="0" applyFont="1" applyFill="1" applyBorder="1" applyAlignment="1">
      <alignment horizontal="left" vertical="center"/>
    </xf>
    <xf numFmtId="0" fontId="7" fillId="29" borderId="21" xfId="0" applyFont="1" applyFill="1" applyBorder="1" applyAlignment="1">
      <alignment horizontal="left" vertical="center"/>
    </xf>
    <xf numFmtId="1" fontId="7" fillId="29" borderId="21" xfId="0" applyNumberFormat="1" applyFont="1" applyFill="1" applyBorder="1" applyAlignment="1">
      <alignment horizontal="center" vertical="center"/>
    </xf>
    <xf numFmtId="166" fontId="7" fillId="29" borderId="11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1" fontId="7" fillId="30" borderId="18" xfId="0" applyNumberFormat="1" applyFont="1" applyFill="1" applyBorder="1" applyAlignment="1">
      <alignment horizontal="center" vertical="center"/>
    </xf>
    <xf numFmtId="3" fontId="12" fillId="30" borderId="11" xfId="69" applyNumberFormat="1" applyFont="1" applyFill="1" applyBorder="1" applyAlignment="1">
      <alignment horizontal="right" vertical="center"/>
    </xf>
    <xf numFmtId="0" fontId="6" fillId="30" borderId="33" xfId="0" applyFont="1" applyFill="1" applyBorder="1" applyAlignment="1">
      <alignment horizontal="left" vertical="center"/>
    </xf>
    <xf numFmtId="49" fontId="7" fillId="30" borderId="21" xfId="0" applyNumberFormat="1" applyFont="1" applyFill="1" applyBorder="1" applyAlignment="1">
      <alignment horizontal="center" vertical="center"/>
    </xf>
    <xf numFmtId="0" fontId="3" fillId="30" borderId="32" xfId="0" applyFont="1" applyFill="1" applyBorder="1" applyAlignment="1">
      <alignment horizontal="left" vertical="center"/>
    </xf>
    <xf numFmtId="166" fontId="7" fillId="30" borderId="11" xfId="0" applyNumberFormat="1" applyFont="1" applyFill="1" applyBorder="1" applyAlignment="1">
      <alignment horizontal="center" vertical="center"/>
    </xf>
    <xf numFmtId="49" fontId="7" fillId="30" borderId="11" xfId="0" applyNumberFormat="1" applyFont="1" applyFill="1" applyBorder="1" applyAlignment="1">
      <alignment horizontal="center" vertical="center"/>
    </xf>
    <xf numFmtId="1" fontId="7" fillId="30" borderId="32" xfId="0" applyNumberFormat="1" applyFont="1" applyFill="1" applyBorder="1" applyAlignment="1">
      <alignment horizontal="center" vertical="center"/>
    </xf>
    <xf numFmtId="3" fontId="12" fillId="30" borderId="18" xfId="53" applyNumberFormat="1" applyFont="1" applyFill="1" applyBorder="1" applyAlignment="1">
      <alignment horizontal="right"/>
      <protection/>
    </xf>
    <xf numFmtId="0" fontId="3" fillId="30" borderId="33" xfId="0" applyFont="1" applyFill="1" applyBorder="1" applyAlignment="1">
      <alignment horizontal="left" vertical="center"/>
    </xf>
    <xf numFmtId="49" fontId="7" fillId="30" borderId="33" xfId="0" applyNumberFormat="1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left" vertical="center"/>
    </xf>
    <xf numFmtId="1" fontId="7" fillId="30" borderId="33" xfId="0" applyNumberFormat="1" applyFont="1" applyFill="1" applyBorder="1" applyAlignment="1">
      <alignment horizontal="center" vertical="center"/>
    </xf>
    <xf numFmtId="0" fontId="7" fillId="30" borderId="35" xfId="0" applyFont="1" applyFill="1" applyBorder="1" applyAlignment="1">
      <alignment horizontal="left" vertical="center"/>
    </xf>
    <xf numFmtId="0" fontId="6" fillId="30" borderId="35" xfId="0" applyFont="1" applyFill="1" applyBorder="1" applyAlignment="1">
      <alignment horizontal="left" vertical="center"/>
    </xf>
    <xf numFmtId="49" fontId="7" fillId="30" borderId="35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center" vertical="center"/>
    </xf>
    <xf numFmtId="0" fontId="3" fillId="30" borderId="35" xfId="0" applyFont="1" applyFill="1" applyBorder="1" applyAlignment="1">
      <alignment horizontal="left" vertical="center"/>
    </xf>
    <xf numFmtId="0" fontId="7" fillId="30" borderId="35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30" borderId="11" xfId="0" applyFont="1" applyFill="1" applyBorder="1" applyAlignment="1">
      <alignment horizontal="left" vertical="center"/>
    </xf>
    <xf numFmtId="1" fontId="7" fillId="30" borderId="35" xfId="0" applyNumberFormat="1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left" vertical="center"/>
    </xf>
    <xf numFmtId="166" fontId="7" fillId="30" borderId="35" xfId="0" applyNumberFormat="1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left" vertical="center"/>
    </xf>
    <xf numFmtId="0" fontId="6" fillId="30" borderId="18" xfId="0" applyFont="1" applyFill="1" applyBorder="1" applyAlignment="1">
      <alignment horizontal="left" vertical="center"/>
    </xf>
    <xf numFmtId="0" fontId="0" fillId="30" borderId="35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left" vertical="center"/>
    </xf>
    <xf numFmtId="166" fontId="7" fillId="30" borderId="32" xfId="0" applyNumberFormat="1" applyFont="1" applyFill="1" applyBorder="1" applyAlignment="1">
      <alignment horizontal="center" vertical="center"/>
    </xf>
    <xf numFmtId="0" fontId="7" fillId="30" borderId="32" xfId="0" applyFont="1" applyFill="1" applyBorder="1" applyAlignment="1">
      <alignment horizontal="left" vertical="center"/>
    </xf>
    <xf numFmtId="0" fontId="5" fillId="30" borderId="35" xfId="0" applyFont="1" applyFill="1" applyBorder="1" applyAlignment="1">
      <alignment horizontal="left" vertical="center"/>
    </xf>
    <xf numFmtId="1" fontId="7" fillId="30" borderId="11" xfId="0" applyNumberFormat="1" applyFont="1" applyFill="1" applyBorder="1" applyAlignment="1">
      <alignment horizontal="center" vertical="center"/>
    </xf>
    <xf numFmtId="1" fontId="7" fillId="30" borderId="21" xfId="0" applyNumberFormat="1" applyFont="1" applyFill="1" applyBorder="1" applyAlignment="1">
      <alignment horizontal="center" vertical="center"/>
    </xf>
    <xf numFmtId="0" fontId="7" fillId="30" borderId="21" xfId="0" applyFont="1" applyFill="1" applyBorder="1" applyAlignment="1">
      <alignment horizontal="left" vertical="center"/>
    </xf>
    <xf numFmtId="0" fontId="7" fillId="30" borderId="18" xfId="0" applyFont="1" applyFill="1" applyBorder="1" applyAlignment="1">
      <alignment horizontal="left" vertical="center"/>
    </xf>
    <xf numFmtId="0" fontId="6" fillId="30" borderId="21" xfId="0" applyFont="1" applyFill="1" applyBorder="1" applyAlignment="1">
      <alignment horizontal="left" vertical="center"/>
    </xf>
    <xf numFmtId="0" fontId="3" fillId="30" borderId="26" xfId="0" applyFont="1" applyFill="1" applyBorder="1" applyAlignment="1">
      <alignment horizontal="left" vertical="center"/>
    </xf>
    <xf numFmtId="1" fontId="7" fillId="30" borderId="20" xfId="0" applyNumberFormat="1" applyFont="1" applyFill="1" applyBorder="1" applyAlignment="1">
      <alignment horizontal="center" vertical="center"/>
    </xf>
    <xf numFmtId="49" fontId="7" fillId="30" borderId="18" xfId="0" applyNumberFormat="1" applyFont="1" applyFill="1" applyBorder="1" applyAlignment="1">
      <alignment horizontal="center" vertical="center"/>
    </xf>
    <xf numFmtId="0" fontId="7" fillId="30" borderId="26" xfId="0" applyFont="1" applyFill="1" applyBorder="1" applyAlignment="1">
      <alignment horizontal="left" vertical="center"/>
    </xf>
    <xf numFmtId="49" fontId="7" fillId="30" borderId="20" xfId="0" applyNumberFormat="1" applyFont="1" applyFill="1" applyBorder="1" applyAlignment="1">
      <alignment horizontal="center" vertical="center"/>
    </xf>
    <xf numFmtId="0" fontId="7" fillId="30" borderId="18" xfId="0" applyFont="1" applyFill="1" applyBorder="1" applyAlignment="1">
      <alignment horizontal="center" vertical="center"/>
    </xf>
    <xf numFmtId="9" fontId="0" fillId="29" borderId="0" xfId="0" applyNumberFormat="1" applyFill="1" applyAlignment="1">
      <alignment horizontal="center" vertical="center"/>
    </xf>
    <xf numFmtId="9" fontId="0" fillId="30" borderId="0" xfId="0" applyNumberFormat="1" applyFill="1" applyAlignment="1">
      <alignment horizontal="center" vertical="center"/>
    </xf>
    <xf numFmtId="9" fontId="0" fillId="28" borderId="0" xfId="0" applyNumberFormat="1" applyFill="1" applyAlignment="1">
      <alignment horizontal="center" vertical="center"/>
    </xf>
    <xf numFmtId="3" fontId="12" fillId="29" borderId="18" xfId="53" applyNumberFormat="1" applyFont="1" applyFill="1" applyBorder="1" applyAlignment="1">
      <alignment horizontal="right"/>
      <protection/>
    </xf>
    <xf numFmtId="3" fontId="12" fillId="0" borderId="11" xfId="6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68" fontId="53" fillId="0" borderId="0" xfId="0" applyNumberFormat="1" applyFont="1" applyFill="1" applyAlignment="1">
      <alignment horizontal="center" vertical="center"/>
    </xf>
    <xf numFmtId="0" fontId="4" fillId="25" borderId="26" xfId="0" applyFont="1" applyFill="1" applyBorder="1" applyAlignment="1">
      <alignment/>
    </xf>
    <xf numFmtId="0" fontId="4" fillId="25" borderId="27" xfId="0" applyFont="1" applyFill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6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9" fontId="53" fillId="31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8" fontId="0" fillId="27" borderId="0" xfId="0" applyNumberFormat="1" applyFill="1" applyAlignment="1">
      <alignment/>
    </xf>
    <xf numFmtId="0" fontId="0" fillId="32" borderId="0" xfId="0" applyFill="1" applyAlignment="1">
      <alignment/>
    </xf>
    <xf numFmtId="169" fontId="0" fillId="28" borderId="0" xfId="0" applyNumberFormat="1" applyFill="1" applyAlignment="1">
      <alignment/>
    </xf>
    <xf numFmtId="3" fontId="54" fillId="29" borderId="18" xfId="53" applyNumberFormat="1" applyFont="1" applyFill="1" applyBorder="1" applyAlignment="1">
      <alignment horizontal="right"/>
      <protection/>
    </xf>
    <xf numFmtId="0" fontId="11" fillId="33" borderId="3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9" fontId="0" fillId="26" borderId="0" xfId="0" applyNumberFormat="1" applyFill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 horizontal="center"/>
    </xf>
    <xf numFmtId="168" fontId="14" fillId="2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7" fillId="0" borderId="0" xfId="42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 horizontal="left"/>
    </xf>
    <xf numFmtId="0" fontId="18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6" borderId="0" xfId="42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>
      <alignment horizontal="left" indent="1"/>
    </xf>
    <xf numFmtId="0" fontId="4" fillId="36" borderId="0" xfId="0" applyFont="1" applyFill="1" applyBorder="1" applyAlignment="1">
      <alignment horizontal="left" indent="1"/>
    </xf>
    <xf numFmtId="0" fontId="0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top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36" borderId="38" xfId="0" applyFont="1" applyFill="1" applyBorder="1" applyAlignment="1">
      <alignment/>
    </xf>
    <xf numFmtId="0" fontId="18" fillId="36" borderId="38" xfId="0" applyFont="1" applyFill="1" applyBorder="1" applyAlignment="1">
      <alignment horizontal="left"/>
    </xf>
    <xf numFmtId="0" fontId="5" fillId="36" borderId="38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169" fontId="18" fillId="2" borderId="0" xfId="0" applyNumberFormat="1" applyFont="1" applyFill="1" applyBorder="1" applyAlignment="1">
      <alignment horizontal="left"/>
    </xf>
    <xf numFmtId="0" fontId="18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/>
    </xf>
    <xf numFmtId="0" fontId="5" fillId="2" borderId="39" xfId="0" applyFont="1" applyFill="1" applyBorder="1" applyAlignment="1">
      <alignment horizontal="left"/>
    </xf>
    <xf numFmtId="0" fontId="5" fillId="0" borderId="0" xfId="0" applyFont="1" applyAlignment="1">
      <alignment vertical="top"/>
    </xf>
    <xf numFmtId="49" fontId="5" fillId="2" borderId="37" xfId="0" applyNumberFormat="1" applyFont="1" applyFill="1" applyBorder="1" applyAlignment="1">
      <alignment horizontal="center" vertical="center" wrapText="1"/>
    </xf>
    <xf numFmtId="169" fontId="5" fillId="2" borderId="40" xfId="68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wrapText="1"/>
    </xf>
    <xf numFmtId="165" fontId="5" fillId="2" borderId="42" xfId="68" applyNumberFormat="1" applyFont="1" applyFill="1" applyBorder="1" applyAlignment="1">
      <alignment horizontal="center" vertical="top" wrapText="1"/>
    </xf>
    <xf numFmtId="169" fontId="5" fillId="2" borderId="0" xfId="68" applyNumberFormat="1" applyFont="1" applyFill="1" applyBorder="1" applyAlignment="1">
      <alignment horizontal="center" vertical="top" wrapText="1"/>
    </xf>
    <xf numFmtId="49" fontId="5" fillId="2" borderId="4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3" fontId="12" fillId="0" borderId="18" xfId="69" applyNumberFormat="1" applyFont="1" applyFill="1" applyBorder="1" applyAlignment="1">
      <alignment vertical="center"/>
    </xf>
    <xf numFmtId="169" fontId="3" fillId="0" borderId="0" xfId="68" applyNumberFormat="1" applyFont="1" applyFill="1" applyBorder="1" applyAlignment="1">
      <alignment/>
    </xf>
    <xf numFmtId="0" fontId="7" fillId="0" borderId="32" xfId="0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horizontal="center"/>
    </xf>
    <xf numFmtId="3" fontId="3" fillId="0" borderId="18" xfId="69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horizontal="center"/>
    </xf>
    <xf numFmtId="3" fontId="3" fillId="0" borderId="18" xfId="53" applyNumberFormat="1" applyFont="1" applyFill="1" applyBorder="1">
      <alignment/>
      <protection/>
    </xf>
    <xf numFmtId="0" fontId="7" fillId="0" borderId="1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3" fontId="12" fillId="0" borderId="11" xfId="69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left"/>
    </xf>
    <xf numFmtId="166" fontId="7" fillId="0" borderId="35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/>
    </xf>
    <xf numFmtId="3" fontId="3" fillId="0" borderId="11" xfId="69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3" fontId="3" fillId="0" borderId="11" xfId="53" applyNumberFormat="1" applyFont="1" applyFill="1" applyBorder="1">
      <alignment/>
      <protection/>
    </xf>
    <xf numFmtId="0" fontId="7" fillId="0" borderId="35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3" fontId="3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1" fontId="7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/>
    </xf>
    <xf numFmtId="3" fontId="12" fillId="0" borderId="21" xfId="69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/>
    </xf>
    <xf numFmtId="3" fontId="3" fillId="0" borderId="21" xfId="53" applyNumberFormat="1" applyFont="1" applyFill="1" applyBorder="1">
      <alignment/>
      <protection/>
    </xf>
    <xf numFmtId="0" fontId="0" fillId="0" borderId="35" xfId="0" applyFont="1" applyFill="1" applyBorder="1" applyAlignment="1">
      <alignment horizontal="left"/>
    </xf>
    <xf numFmtId="0" fontId="7" fillId="0" borderId="33" xfId="0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49" fontId="7" fillId="0" borderId="3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3" fillId="0" borderId="26" xfId="0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3" fontId="12" fillId="0" borderId="20" xfId="69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3" fillId="0" borderId="0" xfId="53" applyNumberFormat="1" applyFont="1" applyFill="1" applyBorder="1">
      <alignment/>
      <protection/>
    </xf>
    <xf numFmtId="3" fontId="3" fillId="0" borderId="20" xfId="53" applyNumberFormat="1" applyFont="1" applyFill="1" applyBorder="1">
      <alignment/>
      <protection/>
    </xf>
    <xf numFmtId="0" fontId="7" fillId="0" borderId="35" xfId="0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/>
    </xf>
    <xf numFmtId="3" fontId="3" fillId="0" borderId="0" xfId="69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3" fontId="12" fillId="0" borderId="18" xfId="53" applyNumberFormat="1" applyFont="1" applyFill="1" applyBorder="1">
      <alignment/>
      <protection/>
    </xf>
    <xf numFmtId="3" fontId="12" fillId="0" borderId="21" xfId="53" applyNumberFormat="1" applyFont="1" applyFill="1" applyBorder="1">
      <alignment/>
      <protection/>
    </xf>
    <xf numFmtId="169" fontId="0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169" fontId="0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169" fontId="5" fillId="2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left"/>
    </xf>
    <xf numFmtId="0" fontId="5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2" fontId="5" fillId="2" borderId="42" xfId="0" applyNumberFormat="1" applyFont="1" applyFill="1" applyBorder="1" applyAlignment="1">
      <alignment horizontal="left"/>
    </xf>
    <xf numFmtId="169" fontId="5" fillId="2" borderId="42" xfId="0" applyNumberFormat="1" applyFont="1" applyFill="1" applyBorder="1" applyAlignment="1">
      <alignment horizontal="left"/>
    </xf>
    <xf numFmtId="2" fontId="5" fillId="0" borderId="42" xfId="0" applyNumberFormat="1" applyFont="1" applyFill="1" applyBorder="1" applyAlignment="1">
      <alignment horizontal="left"/>
    </xf>
    <xf numFmtId="169" fontId="5" fillId="0" borderId="42" xfId="0" applyNumberFormat="1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0" fillId="2" borderId="44" xfId="0" applyFont="1" applyFill="1" applyBorder="1" applyAlignment="1">
      <alignment horizontal="left"/>
    </xf>
    <xf numFmtId="0" fontId="5" fillId="2" borderId="45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2" fontId="5" fillId="2" borderId="39" xfId="0" applyNumberFormat="1" applyFont="1" applyFill="1" applyBorder="1" applyAlignment="1">
      <alignment horizontal="left"/>
    </xf>
    <xf numFmtId="169" fontId="5" fillId="2" borderId="39" xfId="0" applyNumberFormat="1" applyFont="1" applyFill="1" applyBorder="1" applyAlignment="1">
      <alignment horizontal="left"/>
    </xf>
    <xf numFmtId="2" fontId="5" fillId="0" borderId="39" xfId="0" applyNumberFormat="1" applyFont="1" applyFill="1" applyBorder="1" applyAlignment="1">
      <alignment horizontal="left"/>
    </xf>
    <xf numFmtId="169" fontId="5" fillId="0" borderId="39" xfId="0" applyNumberFormat="1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2" borderId="4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49" fontId="7" fillId="0" borderId="3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65" fontId="5" fillId="2" borderId="29" xfId="68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37" borderId="26" xfId="0" applyFont="1" applyFill="1" applyBorder="1" applyAlignment="1">
      <alignment horizontal="center"/>
    </xf>
    <xf numFmtId="0" fontId="6" fillId="37" borderId="27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7" borderId="26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center"/>
    </xf>
    <xf numFmtId="3" fontId="6" fillId="37" borderId="33" xfId="0" applyNumberFormat="1" applyFont="1" applyFill="1" applyBorder="1" applyAlignment="1">
      <alignment horizontal="center"/>
    </xf>
    <xf numFmtId="3" fontId="6" fillId="37" borderId="34" xfId="0" applyNumberFormat="1" applyFont="1" applyFill="1" applyBorder="1" applyAlignment="1">
      <alignment horizontal="center"/>
    </xf>
    <xf numFmtId="3" fontId="6" fillId="37" borderId="49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25" borderId="3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25" borderId="26" xfId="0" applyFont="1" applyFill="1" applyBorder="1" applyAlignment="1">
      <alignment horizontal="center"/>
    </xf>
    <xf numFmtId="0" fontId="6" fillId="25" borderId="27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4" xfId="71"/>
    <cellStyle name="Финансовый [0] 5" xfId="72"/>
    <cellStyle name="Финансовый [0] 6" xfId="73"/>
    <cellStyle name="Финансовый [0] 7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43</xdr:row>
      <xdr:rowOff>133350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1534775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895350</xdr:colOff>
      <xdr:row>32</xdr:row>
      <xdr:rowOff>47625</xdr:rowOff>
    </xdr:from>
    <xdr:ext cx="209550" cy="257175"/>
    <xdr:sp fLocksText="0">
      <xdr:nvSpPr>
        <xdr:cNvPr id="2" name="TextBox 5"/>
        <xdr:cNvSpPr txBox="1">
          <a:spLocks noChangeArrowheads="1"/>
        </xdr:cNvSpPr>
      </xdr:nvSpPr>
      <xdr:spPr>
        <a:xfrm>
          <a:off x="1343025" y="60769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819150</xdr:colOff>
      <xdr:row>1</xdr:row>
      <xdr:rowOff>200025</xdr:rowOff>
    </xdr:from>
    <xdr:to>
      <xdr:col>3</xdr:col>
      <xdr:colOff>285750</xdr:colOff>
      <xdr:row>2</xdr:row>
      <xdr:rowOff>676275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47675"/>
          <a:ext cx="1257300" cy="962025"/>
        </a:xfrm>
        <a:prstGeom prst="rect">
          <a:avLst/>
        </a:prstGeom>
        <a:solidFill>
          <a:srgbClr val="C6D9F1"/>
        </a:solidFill>
        <a:ln w="9525" cmpd="sng">
          <a:noFill/>
        </a:ln>
      </xdr:spPr>
    </xdr:pic>
    <xdr:clientData/>
  </xdr:twoCellAnchor>
  <xdr:twoCellAnchor>
    <xdr:from>
      <xdr:col>14</xdr:col>
      <xdr:colOff>485775</xdr:colOff>
      <xdr:row>1</xdr:row>
      <xdr:rowOff>190500</xdr:rowOff>
    </xdr:from>
    <xdr:to>
      <xdr:col>15</xdr:col>
      <xdr:colOff>771525</xdr:colOff>
      <xdr:row>2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438150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104775</xdr:colOff>
      <xdr:row>1</xdr:row>
      <xdr:rowOff>200025</xdr:rowOff>
    </xdr:from>
    <xdr:to>
      <xdr:col>13</xdr:col>
      <xdr:colOff>971550</xdr:colOff>
      <xdr:row>2</xdr:row>
      <xdr:rowOff>447675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91550" y="447675"/>
          <a:ext cx="8667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542925</xdr:colOff>
      <xdr:row>2</xdr:row>
      <xdr:rowOff>571500</xdr:rowOff>
    </xdr:from>
    <xdr:to>
      <xdr:col>14</xdr:col>
      <xdr:colOff>47625</xdr:colOff>
      <xdr:row>4</xdr:row>
      <xdr:rowOff>57150</xdr:rowOff>
    </xdr:to>
    <xdr:pic>
      <xdr:nvPicPr>
        <xdr:cNvPr id="6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9700" y="13049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895350</xdr:colOff>
      <xdr:row>28</xdr:row>
      <xdr:rowOff>47625</xdr:rowOff>
    </xdr:from>
    <xdr:ext cx="209550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581150" y="49053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110" zoomScaleNormal="110" zoomScaleSheetLayoutView="110" zoomScalePageLayoutView="0" workbookViewId="0" topLeftCell="A64">
      <selection activeCell="J79" sqref="J79"/>
    </sheetView>
  </sheetViews>
  <sheetFormatPr defaultColWidth="9.00390625" defaultRowHeight="12.75"/>
  <cols>
    <col min="1" max="1" width="5.875" style="237" customWidth="1"/>
    <col min="2" max="2" width="16.75390625" style="237" customWidth="1"/>
    <col min="3" max="3" width="6.75390625" style="237" customWidth="1"/>
    <col min="4" max="4" width="11.875" style="252" customWidth="1"/>
    <col min="5" max="5" width="0.6171875" style="362" customWidth="1"/>
    <col min="6" max="6" width="16.75390625" style="237" customWidth="1"/>
    <col min="7" max="7" width="6.75390625" style="237" customWidth="1"/>
    <col min="8" max="8" width="9.125" style="252" customWidth="1"/>
    <col min="9" max="9" width="0.74609375" style="237" customWidth="1"/>
    <col min="10" max="10" width="16.75390625" style="237" customWidth="1"/>
    <col min="11" max="11" width="6.75390625" style="237" customWidth="1"/>
    <col min="12" max="12" width="11.875" style="252" customWidth="1"/>
    <col min="13" max="13" width="0.74609375" style="237" customWidth="1"/>
    <col min="14" max="14" width="20.625" style="237" customWidth="1"/>
    <col min="15" max="15" width="6.75390625" style="237" customWidth="1"/>
    <col min="16" max="16" width="12.625" style="252" customWidth="1"/>
    <col min="17" max="16384" width="9.125" style="237" customWidth="1"/>
  </cols>
  <sheetData>
    <row r="1" spans="1:16" s="232" customFormat="1" ht="19.5" customHeight="1">
      <c r="A1" s="439"/>
      <c r="B1" s="435" t="s">
        <v>162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s="232" customFormat="1" ht="38.25" customHeight="1">
      <c r="A2" s="439"/>
      <c r="B2" s="436" t="s">
        <v>177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1:16" s="232" customFormat="1" ht="64.5" customHeight="1">
      <c r="A3" s="439"/>
      <c r="B3" s="437" t="s">
        <v>176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</row>
    <row r="4" spans="1:16" s="232" customFormat="1" ht="13.5" customHeight="1">
      <c r="A4" s="439"/>
      <c r="B4" s="233" t="s">
        <v>163</v>
      </c>
      <c r="C4" s="234"/>
      <c r="D4" s="234"/>
      <c r="E4" s="234"/>
      <c r="F4" s="235" t="s">
        <v>164</v>
      </c>
      <c r="G4" s="234" t="s">
        <v>84</v>
      </c>
      <c r="H4" s="236"/>
      <c r="I4" s="234"/>
      <c r="J4" s="237"/>
      <c r="K4" s="237"/>
      <c r="L4" s="237"/>
      <c r="M4" s="234"/>
      <c r="N4" s="234"/>
      <c r="O4" s="234"/>
      <c r="P4" s="234"/>
    </row>
    <row r="5" spans="1:16" s="232" customFormat="1" ht="15" customHeight="1">
      <c r="A5" s="439"/>
      <c r="B5" s="233" t="s">
        <v>165</v>
      </c>
      <c r="C5" s="238"/>
      <c r="D5" s="239"/>
      <c r="E5" s="240"/>
      <c r="F5" s="241"/>
      <c r="G5" s="241"/>
      <c r="H5" s="242"/>
      <c r="I5" s="243"/>
      <c r="J5" s="243"/>
      <c r="K5" s="243"/>
      <c r="L5" s="243"/>
      <c r="M5" s="244"/>
      <c r="N5" s="245" t="s">
        <v>166</v>
      </c>
      <c r="O5" s="244"/>
      <c r="P5" s="246"/>
    </row>
    <row r="6" spans="1:15" ht="5.25" customHeight="1" hidden="1" thickBot="1">
      <c r="A6" s="439"/>
      <c r="B6" s="247"/>
      <c r="C6" s="248"/>
      <c r="D6" s="237"/>
      <c r="E6" s="239"/>
      <c r="F6" s="235"/>
      <c r="G6" s="249"/>
      <c r="H6" s="248"/>
      <c r="I6" s="244"/>
      <c r="J6" s="248"/>
      <c r="K6" s="248"/>
      <c r="L6" s="250"/>
      <c r="M6" s="251" t="s">
        <v>167</v>
      </c>
      <c r="O6" s="248"/>
    </row>
    <row r="7" spans="1:16" ht="0.75" customHeight="1" thickBot="1">
      <c r="A7" s="439"/>
      <c r="B7" s="253"/>
      <c r="C7" s="254"/>
      <c r="D7" s="255"/>
      <c r="E7" s="256"/>
      <c r="F7" s="253"/>
      <c r="G7" s="257"/>
      <c r="H7" s="258"/>
      <c r="I7" s="259"/>
      <c r="J7" s="260"/>
      <c r="K7" s="260"/>
      <c r="L7" s="261"/>
      <c r="M7" s="262"/>
      <c r="O7" s="260"/>
      <c r="P7" s="258"/>
    </row>
    <row r="8" spans="1:16" ht="23.25" customHeight="1" thickBot="1">
      <c r="A8" s="439"/>
      <c r="B8" s="263" t="s">
        <v>29</v>
      </c>
      <c r="C8" s="409" t="s">
        <v>39</v>
      </c>
      <c r="D8" s="426" t="s">
        <v>252</v>
      </c>
      <c r="E8" s="264"/>
      <c r="F8" s="265" t="s">
        <v>29</v>
      </c>
      <c r="G8" s="409" t="s">
        <v>39</v>
      </c>
      <c r="H8" s="426" t="s">
        <v>252</v>
      </c>
      <c r="I8" s="259"/>
      <c r="J8" s="265" t="s">
        <v>29</v>
      </c>
      <c r="K8" s="409" t="s">
        <v>39</v>
      </c>
      <c r="L8" s="426" t="s">
        <v>252</v>
      </c>
      <c r="M8" s="266"/>
      <c r="N8" s="265" t="s">
        <v>29</v>
      </c>
      <c r="O8" s="409" t="s">
        <v>39</v>
      </c>
      <c r="P8" s="426" t="s">
        <v>252</v>
      </c>
    </row>
    <row r="9" spans="1:16" ht="6.75" customHeight="1">
      <c r="A9" s="439"/>
      <c r="B9" s="267"/>
      <c r="C9" s="268"/>
      <c r="D9" s="269"/>
      <c r="E9" s="270"/>
      <c r="F9" s="267"/>
      <c r="G9" s="271"/>
      <c r="H9" s="269"/>
      <c r="I9" s="272"/>
      <c r="J9" s="267"/>
      <c r="K9" s="271"/>
      <c r="L9" s="269"/>
      <c r="M9" s="273"/>
      <c r="N9" s="267"/>
      <c r="O9" s="271"/>
      <c r="P9" s="269"/>
    </row>
    <row r="10" spans="1:16" ht="12.75">
      <c r="A10" s="439"/>
      <c r="B10" s="429" t="s">
        <v>50</v>
      </c>
      <c r="C10" s="430"/>
      <c r="D10" s="430"/>
      <c r="E10" s="430"/>
      <c r="F10" s="430"/>
      <c r="G10" s="430"/>
      <c r="H10" s="431"/>
      <c r="I10" s="272"/>
      <c r="J10" s="429" t="s">
        <v>31</v>
      </c>
      <c r="K10" s="430"/>
      <c r="L10" s="430"/>
      <c r="M10" s="430"/>
      <c r="N10" s="430"/>
      <c r="O10" s="430"/>
      <c r="P10" s="431"/>
    </row>
    <row r="11" spans="1:16" ht="12.75">
      <c r="A11" s="439"/>
      <c r="B11" s="406" t="s">
        <v>178</v>
      </c>
      <c r="C11" s="274">
        <v>2</v>
      </c>
      <c r="D11" s="275">
        <f>ШАБЛОН!D7</f>
        <v>180400</v>
      </c>
      <c r="E11" s="276"/>
      <c r="F11" s="413" t="s">
        <v>197</v>
      </c>
      <c r="G11" s="274">
        <v>2</v>
      </c>
      <c r="H11" s="275">
        <f>ШАБЛОН!I7</f>
        <v>171500</v>
      </c>
      <c r="I11" s="272"/>
      <c r="J11" s="417" t="s">
        <v>206</v>
      </c>
      <c r="K11" s="278">
        <v>3</v>
      </c>
      <c r="L11" s="279">
        <f>ШАБЛОН!N7</f>
        <v>287700</v>
      </c>
      <c r="M11" s="272"/>
      <c r="N11" s="417" t="s">
        <v>222</v>
      </c>
      <c r="O11" s="280">
        <v>2</v>
      </c>
      <c r="P11" s="281">
        <f>ШАБЛОН!S7+2000</f>
        <v>1142800</v>
      </c>
    </row>
    <row r="12" spans="1:16" ht="12.75">
      <c r="A12" s="439"/>
      <c r="B12" s="407" t="s">
        <v>179</v>
      </c>
      <c r="C12" s="283">
        <v>2.5</v>
      </c>
      <c r="D12" s="284">
        <f>ШАБЛОН!D8</f>
        <v>135100</v>
      </c>
      <c r="E12" s="276"/>
      <c r="F12" s="285" t="s">
        <v>168</v>
      </c>
      <c r="G12" s="286">
        <v>2.5</v>
      </c>
      <c r="H12" s="284">
        <f>ШАБЛОН!I8</f>
        <v>135400</v>
      </c>
      <c r="I12" s="272"/>
      <c r="J12" s="287" t="s">
        <v>42</v>
      </c>
      <c r="K12" s="288" t="s">
        <v>32</v>
      </c>
      <c r="L12" s="289">
        <f>ШАБЛОН!N8</f>
        <v>281300</v>
      </c>
      <c r="M12" s="259"/>
      <c r="N12" s="290" t="s">
        <v>58</v>
      </c>
      <c r="O12" s="286">
        <v>2.5</v>
      </c>
      <c r="P12" s="291">
        <f>ШАБЛОН!S8</f>
        <v>960200</v>
      </c>
    </row>
    <row r="13" spans="1:16" ht="12.75">
      <c r="A13" s="439"/>
      <c r="B13" s="407" t="s">
        <v>180</v>
      </c>
      <c r="C13" s="280">
        <v>3</v>
      </c>
      <c r="D13" s="284">
        <f>ШАБЛОН!D9</f>
        <v>104300</v>
      </c>
      <c r="E13" s="276"/>
      <c r="F13" s="292"/>
      <c r="G13" s="293">
        <v>3</v>
      </c>
      <c r="H13" s="284">
        <f>ШАБЛОН!I9</f>
        <v>100700</v>
      </c>
      <c r="I13" s="272"/>
      <c r="J13" s="418" t="s">
        <v>206</v>
      </c>
      <c r="K13" s="278">
        <v>3</v>
      </c>
      <c r="L13" s="279">
        <f>ШАБЛОН!N9</f>
        <v>453000</v>
      </c>
      <c r="M13" s="272"/>
      <c r="N13" s="295"/>
      <c r="O13" s="280">
        <v>3</v>
      </c>
      <c r="P13" s="291">
        <f>ШАБЛОН!S9</f>
        <v>744200</v>
      </c>
    </row>
    <row r="14" spans="1:16" ht="12.75">
      <c r="A14" s="439"/>
      <c r="B14" s="407" t="s">
        <v>181</v>
      </c>
      <c r="C14" s="296" t="s">
        <v>32</v>
      </c>
      <c r="D14" s="284">
        <f>ШАБЛОН!D10</f>
        <v>103100</v>
      </c>
      <c r="E14" s="276"/>
      <c r="F14" s="297"/>
      <c r="G14" s="296" t="s">
        <v>32</v>
      </c>
      <c r="H14" s="284">
        <f>ШАБЛОН!I10</f>
        <v>99000</v>
      </c>
      <c r="I14" s="272"/>
      <c r="J14" s="314" t="s">
        <v>41</v>
      </c>
      <c r="K14" s="296" t="s">
        <v>32</v>
      </c>
      <c r="L14" s="299">
        <f>ШАБЛОН!N10</f>
        <v>442100</v>
      </c>
      <c r="M14" s="272"/>
      <c r="N14" s="300"/>
      <c r="O14" s="301" t="s">
        <v>32</v>
      </c>
      <c r="P14" s="291">
        <f>ШАБЛОН!S10</f>
        <v>733600</v>
      </c>
    </row>
    <row r="15" spans="1:16" ht="12.75">
      <c r="A15" s="439"/>
      <c r="B15" s="302"/>
      <c r="C15" s="303">
        <v>6</v>
      </c>
      <c r="D15" s="284">
        <f>ШАБЛОН!D11</f>
        <v>137600</v>
      </c>
      <c r="E15" s="276"/>
      <c r="F15" s="304"/>
      <c r="G15" s="303">
        <v>6</v>
      </c>
      <c r="H15" s="284">
        <f>ШАБЛОН!I11</f>
        <v>131500</v>
      </c>
      <c r="I15" s="272"/>
      <c r="J15" s="413" t="s">
        <v>207</v>
      </c>
      <c r="K15" s="305">
        <v>3</v>
      </c>
      <c r="L15" s="289">
        <f>ШАБЛОН!N11</f>
        <v>458900</v>
      </c>
      <c r="M15" s="272"/>
      <c r="N15" s="418" t="s">
        <v>223</v>
      </c>
      <c r="O15" s="280">
        <v>2</v>
      </c>
      <c r="P15" s="281">
        <f>ШАБЛОН!S11+2000</f>
        <v>2159400</v>
      </c>
    </row>
    <row r="16" spans="1:16" ht="12.75">
      <c r="A16" s="439"/>
      <c r="B16" s="408" t="s">
        <v>182</v>
      </c>
      <c r="C16" s="274">
        <v>2</v>
      </c>
      <c r="D16" s="275">
        <f>ШАБЛОН!D12</f>
        <v>213800</v>
      </c>
      <c r="E16" s="276"/>
      <c r="F16" s="413" t="s">
        <v>198</v>
      </c>
      <c r="G16" s="278">
        <v>3</v>
      </c>
      <c r="H16" s="275">
        <f>ШАБЛОН!I12</f>
        <v>110800</v>
      </c>
      <c r="I16" s="272"/>
      <c r="J16" s="298"/>
      <c r="K16" s="288" t="s">
        <v>32</v>
      </c>
      <c r="L16" s="289">
        <f>ШАБЛОН!N12</f>
        <v>454600</v>
      </c>
      <c r="M16" s="272"/>
      <c r="N16" s="290" t="s">
        <v>58</v>
      </c>
      <c r="O16" s="280">
        <v>3</v>
      </c>
      <c r="P16" s="291">
        <f>ШАБЛОН!S12</f>
        <v>1792800</v>
      </c>
    </row>
    <row r="17" spans="1:16" ht="12.75">
      <c r="A17" s="439"/>
      <c r="B17" s="285" t="s">
        <v>168</v>
      </c>
      <c r="C17" s="283">
        <v>2.5</v>
      </c>
      <c r="D17" s="284">
        <f>ШАБЛОН!D13</f>
        <v>166100</v>
      </c>
      <c r="E17" s="276"/>
      <c r="F17" s="306"/>
      <c r="G17" s="288" t="s">
        <v>32</v>
      </c>
      <c r="H17" s="307">
        <f>ШАБЛОН!I13</f>
        <v>108700</v>
      </c>
      <c r="I17" s="272"/>
      <c r="J17" s="417" t="s">
        <v>208</v>
      </c>
      <c r="K17" s="278">
        <v>3</v>
      </c>
      <c r="L17" s="279">
        <f>ШАБЛОН!N13</f>
        <v>994100</v>
      </c>
      <c r="M17" s="272"/>
      <c r="N17" s="308"/>
      <c r="O17" s="288" t="s">
        <v>32</v>
      </c>
      <c r="P17" s="309">
        <f>ШАБЛОН!S13</f>
        <v>1738100</v>
      </c>
    </row>
    <row r="18" spans="1:16" ht="12.75">
      <c r="A18" s="439"/>
      <c r="B18" s="310"/>
      <c r="C18" s="280">
        <v>3</v>
      </c>
      <c r="D18" s="284">
        <f>ШАБЛОН!D14</f>
        <v>124200</v>
      </c>
      <c r="E18" s="276"/>
      <c r="F18" s="413" t="s">
        <v>199</v>
      </c>
      <c r="G18" s="278">
        <v>3</v>
      </c>
      <c r="H18" s="284">
        <f>ШАБЛОН!I14</f>
        <v>134100</v>
      </c>
      <c r="I18" s="272"/>
      <c r="J18" s="306"/>
      <c r="K18" s="288" t="s">
        <v>32</v>
      </c>
      <c r="L18" s="299">
        <f>ШАБЛОН!N14</f>
        <v>971900</v>
      </c>
      <c r="M18" s="272"/>
      <c r="N18" s="417" t="s">
        <v>224</v>
      </c>
      <c r="O18" s="305">
        <v>3</v>
      </c>
      <c r="P18" s="291">
        <f>ШАБЛОН!S14</f>
        <v>1847500</v>
      </c>
    </row>
    <row r="19" spans="1:16" ht="12.75">
      <c r="A19" s="439"/>
      <c r="B19" s="297"/>
      <c r="C19" s="296" t="s">
        <v>32</v>
      </c>
      <c r="D19" s="284">
        <f>ШАБЛОН!D15</f>
        <v>118900</v>
      </c>
      <c r="E19" s="276"/>
      <c r="F19" s="304"/>
      <c r="G19" s="301" t="s">
        <v>32</v>
      </c>
      <c r="H19" s="284">
        <f>ШАБЛОН!I15</f>
        <v>131700</v>
      </c>
      <c r="I19" s="272"/>
      <c r="J19" s="422" t="s">
        <v>244</v>
      </c>
      <c r="K19" s="312">
        <v>4</v>
      </c>
      <c r="L19" s="289">
        <f>ШАБЛОН!N15</f>
        <v>897600</v>
      </c>
      <c r="M19" s="272"/>
      <c r="N19" s="298"/>
      <c r="O19" s="301" t="s">
        <v>32</v>
      </c>
      <c r="P19" s="291">
        <f>ШАБЛОН!S15</f>
        <v>1814000</v>
      </c>
    </row>
    <row r="20" spans="1:16" ht="12.75">
      <c r="A20" s="439"/>
      <c r="B20" s="304"/>
      <c r="C20" s="303">
        <v>6</v>
      </c>
      <c r="D20" s="307">
        <f>ШАБЛОН!D16</f>
        <v>154100</v>
      </c>
      <c r="E20" s="276"/>
      <c r="F20" s="277" t="s">
        <v>43</v>
      </c>
      <c r="G20" s="274">
        <v>2.5</v>
      </c>
      <c r="H20" s="275">
        <f>ШАБЛОН!I16</f>
        <v>198000</v>
      </c>
      <c r="I20" s="272"/>
      <c r="J20" s="418"/>
      <c r="K20" s="278"/>
      <c r="L20" s="279"/>
      <c r="M20" s="272"/>
      <c r="N20" s="416" t="s">
        <v>225</v>
      </c>
      <c r="O20" s="305">
        <v>3</v>
      </c>
      <c r="P20" s="281">
        <f>ШАБЛОН!S16</f>
        <v>605900</v>
      </c>
    </row>
    <row r="21" spans="1:16" ht="12.75">
      <c r="A21" s="439"/>
      <c r="B21" s="410" t="s">
        <v>183</v>
      </c>
      <c r="C21" s="274">
        <v>2</v>
      </c>
      <c r="D21" s="284">
        <f>ШАБЛОН!D17</f>
        <v>192100</v>
      </c>
      <c r="E21" s="276"/>
      <c r="F21" s="313"/>
      <c r="G21" s="280">
        <v>3</v>
      </c>
      <c r="H21" s="284">
        <f>ШАБЛОН!I17</f>
        <v>175700</v>
      </c>
      <c r="I21" s="272"/>
      <c r="J21" s="314"/>
      <c r="K21" s="423"/>
      <c r="L21" s="299"/>
      <c r="M21" s="272"/>
      <c r="N21" s="315"/>
      <c r="O21" s="301" t="s">
        <v>32</v>
      </c>
      <c r="P21" s="309">
        <f>ШАБЛОН!S17</f>
        <v>605400</v>
      </c>
    </row>
    <row r="22" spans="1:16" ht="12.75">
      <c r="A22" s="439"/>
      <c r="B22" s="411" t="s">
        <v>184</v>
      </c>
      <c r="C22" s="286">
        <v>2.5</v>
      </c>
      <c r="D22" s="284">
        <f>ШАБЛОН!D18</f>
        <v>147100</v>
      </c>
      <c r="E22" s="276"/>
      <c r="F22" s="315"/>
      <c r="G22" s="296" t="s">
        <v>32</v>
      </c>
      <c r="H22" s="307">
        <f>ШАБЛОН!I18</f>
        <v>169700</v>
      </c>
      <c r="I22" s="272"/>
      <c r="J22" s="294"/>
      <c r="K22" s="274"/>
      <c r="L22" s="289"/>
      <c r="M22" s="272"/>
      <c r="N22" s="417" t="s">
        <v>226</v>
      </c>
      <c r="O22" s="278">
        <v>2</v>
      </c>
      <c r="P22" s="291">
        <f>ШАБЛОН!S18+2000</f>
        <v>1238100</v>
      </c>
    </row>
    <row r="23" spans="1:16" ht="12.75">
      <c r="A23" s="439"/>
      <c r="B23" s="411" t="s">
        <v>185</v>
      </c>
      <c r="C23" s="280">
        <v>3</v>
      </c>
      <c r="D23" s="284">
        <f>ШАБЛОН!D19</f>
        <v>110400</v>
      </c>
      <c r="E23" s="276"/>
      <c r="F23" s="414" t="s">
        <v>251</v>
      </c>
      <c r="G23" s="274">
        <v>2.6</v>
      </c>
      <c r="H23" s="284">
        <v>345000</v>
      </c>
      <c r="I23" s="272"/>
      <c r="J23" s="316"/>
      <c r="K23" s="283"/>
      <c r="L23" s="289"/>
      <c r="M23" s="272"/>
      <c r="N23" s="295"/>
      <c r="O23" s="286">
        <v>2.5</v>
      </c>
      <c r="P23" s="291">
        <f>ШАБЛОН!S19</f>
        <v>955300</v>
      </c>
    </row>
    <row r="24" spans="1:16" ht="12.75">
      <c r="A24" s="439"/>
      <c r="B24" s="310"/>
      <c r="C24" s="296" t="s">
        <v>32</v>
      </c>
      <c r="D24" s="284">
        <f>ШАБЛОН!D20</f>
        <v>106300</v>
      </c>
      <c r="E24" s="276"/>
      <c r="F24" s="317"/>
      <c r="G24" s="280">
        <v>3.2</v>
      </c>
      <c r="H24" s="284">
        <v>335000</v>
      </c>
      <c r="I24" s="272"/>
      <c r="J24" s="294"/>
      <c r="K24" s="274"/>
      <c r="L24" s="279"/>
      <c r="M24" s="272"/>
      <c r="N24" s="295"/>
      <c r="O24" s="280">
        <v>3</v>
      </c>
      <c r="P24" s="291">
        <f>ШАБЛОН!S20</f>
        <v>635800</v>
      </c>
    </row>
    <row r="25" spans="1:16" ht="12.75">
      <c r="A25" s="439"/>
      <c r="B25" s="318"/>
      <c r="C25" s="303">
        <v>6</v>
      </c>
      <c r="D25" s="284">
        <f>ШАБЛОН!D21</f>
        <v>142800</v>
      </c>
      <c r="E25" s="276"/>
      <c r="F25" s="315"/>
      <c r="G25" s="319">
        <v>4</v>
      </c>
      <c r="H25" s="284">
        <v>330000</v>
      </c>
      <c r="I25" s="272"/>
      <c r="J25" s="320"/>
      <c r="K25" s="321"/>
      <c r="L25" s="299"/>
      <c r="M25" s="272"/>
      <c r="N25" s="298"/>
      <c r="O25" s="288" t="s">
        <v>32</v>
      </c>
      <c r="P25" s="291">
        <f>ШАБЛОН!S21</f>
        <v>630800</v>
      </c>
    </row>
    <row r="26" spans="1:16" ht="12.75">
      <c r="A26" s="439"/>
      <c r="B26" s="406" t="s">
        <v>186</v>
      </c>
      <c r="C26" s="280">
        <v>2</v>
      </c>
      <c r="D26" s="275">
        <f>ШАБЛОН!D22</f>
        <v>198100</v>
      </c>
      <c r="E26" s="276"/>
      <c r="F26" s="322" t="s">
        <v>170</v>
      </c>
      <c r="G26" s="323" t="s">
        <v>134</v>
      </c>
      <c r="H26" s="275">
        <f>ШАБЛОН!I22</f>
        <v>163100</v>
      </c>
      <c r="I26" s="272"/>
      <c r="J26" s="419" t="s">
        <v>209</v>
      </c>
      <c r="K26" s="280">
        <v>3</v>
      </c>
      <c r="L26" s="289">
        <f>ШАБЛОН!N22</f>
        <v>761800</v>
      </c>
      <c r="M26" s="272"/>
      <c r="N26" s="418" t="s">
        <v>227</v>
      </c>
      <c r="O26" s="280">
        <v>2</v>
      </c>
      <c r="P26" s="281">
        <f>ШАБЛОН!S22+2000</f>
        <v>2110600</v>
      </c>
    </row>
    <row r="27" spans="1:16" ht="12.75">
      <c r="A27" s="439"/>
      <c r="B27" s="285"/>
      <c r="C27" s="286">
        <v>2.5</v>
      </c>
      <c r="D27" s="284">
        <f>ШАБЛОН!D23</f>
        <v>142100</v>
      </c>
      <c r="E27" s="276"/>
      <c r="F27" s="306" t="s">
        <v>170</v>
      </c>
      <c r="G27" s="288" t="s">
        <v>135</v>
      </c>
      <c r="H27" s="307">
        <f>ШАБЛОН!I23</f>
        <v>159400</v>
      </c>
      <c r="I27" s="272"/>
      <c r="J27" s="324"/>
      <c r="K27" s="296" t="s">
        <v>32</v>
      </c>
      <c r="L27" s="289">
        <f>ШАБЛОН!N23</f>
        <v>741600</v>
      </c>
      <c r="M27" s="272"/>
      <c r="N27" s="295"/>
      <c r="O27" s="286">
        <v>2.5</v>
      </c>
      <c r="P27" s="291">
        <f>ШАБЛОН!S23</f>
        <v>1967800</v>
      </c>
    </row>
    <row r="28" spans="1:16" ht="12.75">
      <c r="A28" s="439"/>
      <c r="B28" s="297"/>
      <c r="C28" s="280">
        <v>3</v>
      </c>
      <c r="D28" s="284">
        <f>ШАБЛОН!D24</f>
        <v>111700</v>
      </c>
      <c r="E28" s="276"/>
      <c r="F28" s="325" t="s">
        <v>171</v>
      </c>
      <c r="G28" s="296" t="s">
        <v>45</v>
      </c>
      <c r="H28" s="284">
        <f>ШАБЛОН!I24</f>
        <v>132800</v>
      </c>
      <c r="I28" s="272"/>
      <c r="J28" s="417" t="s">
        <v>210</v>
      </c>
      <c r="K28" s="274">
        <v>2</v>
      </c>
      <c r="L28" s="279">
        <f>ШАБЛОН!N24+2000</f>
        <v>949500</v>
      </c>
      <c r="M28" s="272"/>
      <c r="N28" s="295"/>
      <c r="O28" s="280">
        <v>3</v>
      </c>
      <c r="P28" s="291">
        <f>ШАБЛОН!S24</f>
        <v>1663200</v>
      </c>
    </row>
    <row r="29" spans="1:16" ht="12.75">
      <c r="A29" s="439"/>
      <c r="B29" s="297"/>
      <c r="C29" s="296" t="s">
        <v>32</v>
      </c>
      <c r="D29" s="284">
        <f>ШАБЛОН!D25</f>
        <v>108100</v>
      </c>
      <c r="E29" s="276"/>
      <c r="F29" s="322" t="s">
        <v>172</v>
      </c>
      <c r="G29" s="323" t="s">
        <v>135</v>
      </c>
      <c r="H29" s="275">
        <f>ШАБЛОН!I25</f>
        <v>175100</v>
      </c>
      <c r="I29" s="272"/>
      <c r="J29" s="326" t="s">
        <v>101</v>
      </c>
      <c r="K29" s="286">
        <v>2.5</v>
      </c>
      <c r="L29" s="289">
        <f>ШАБЛОН!N25</f>
        <v>779400</v>
      </c>
      <c r="M29" s="272"/>
      <c r="N29" s="313"/>
      <c r="O29" s="288" t="s">
        <v>32</v>
      </c>
      <c r="P29" s="309">
        <f>ШАБЛОН!S25</f>
        <v>1655800</v>
      </c>
    </row>
    <row r="30" spans="1:16" ht="12.75">
      <c r="A30" s="439"/>
      <c r="B30" s="327"/>
      <c r="C30" s="303">
        <v>6</v>
      </c>
      <c r="D30" s="307">
        <f>ШАБЛОН!D26</f>
        <v>142100</v>
      </c>
      <c r="E30" s="276"/>
      <c r="F30" s="306" t="s">
        <v>172</v>
      </c>
      <c r="G30" s="288" t="s">
        <v>45</v>
      </c>
      <c r="H30" s="307">
        <f>ШАБЛОН!I26</f>
        <v>166600</v>
      </c>
      <c r="I30" s="272"/>
      <c r="J30" s="317"/>
      <c r="K30" s="280">
        <v>3</v>
      </c>
      <c r="L30" s="289">
        <f>ШАБЛОН!N26</f>
        <v>633300</v>
      </c>
      <c r="M30" s="272"/>
      <c r="N30" s="328"/>
      <c r="O30" s="329"/>
      <c r="P30" s="291"/>
    </row>
    <row r="31" spans="1:16" ht="12.75">
      <c r="A31" s="439"/>
      <c r="B31" s="406" t="s">
        <v>250</v>
      </c>
      <c r="C31" s="278">
        <v>2</v>
      </c>
      <c r="D31" s="284">
        <v>255500</v>
      </c>
      <c r="E31" s="276"/>
      <c r="F31" s="295"/>
      <c r="G31" s="274"/>
      <c r="H31" s="284"/>
      <c r="I31" s="272"/>
      <c r="J31" s="298"/>
      <c r="K31" s="288" t="s">
        <v>32</v>
      </c>
      <c r="L31" s="299">
        <f>ШАБЛОН!N27</f>
        <v>618900</v>
      </c>
      <c r="M31" s="272"/>
      <c r="N31" s="417" t="s">
        <v>228</v>
      </c>
      <c r="O31" s="278">
        <v>3</v>
      </c>
      <c r="P31" s="281">
        <f>ШАБЛОН!S27</f>
        <v>677800</v>
      </c>
    </row>
    <row r="32" spans="1:16" ht="12.75">
      <c r="A32" s="439"/>
      <c r="B32" s="330"/>
      <c r="C32" s="286">
        <v>2.5</v>
      </c>
      <c r="D32" s="284">
        <v>183000</v>
      </c>
      <c r="E32" s="276"/>
      <c r="F32" s="331"/>
      <c r="G32" s="280"/>
      <c r="H32" s="284"/>
      <c r="I32" s="272"/>
      <c r="J32" s="417" t="s">
        <v>212</v>
      </c>
      <c r="K32" s="280">
        <v>3</v>
      </c>
      <c r="L32" s="289">
        <f>ШАБЛОН!N28</f>
        <v>627600</v>
      </c>
      <c r="M32" s="272"/>
      <c r="N32" s="298"/>
      <c r="O32" s="288" t="s">
        <v>32</v>
      </c>
      <c r="P32" s="309">
        <f>ШАБЛОН!S28</f>
        <v>670100</v>
      </c>
    </row>
    <row r="33" spans="1:16" ht="12.75">
      <c r="A33" s="439"/>
      <c r="B33" s="332"/>
      <c r="C33" s="280">
        <v>3</v>
      </c>
      <c r="D33" s="284">
        <v>169000</v>
      </c>
      <c r="E33" s="276"/>
      <c r="F33" s="315"/>
      <c r="G33" s="319"/>
      <c r="H33" s="284"/>
      <c r="I33" s="272"/>
      <c r="J33" s="333"/>
      <c r="K33" s="288" t="s">
        <v>32</v>
      </c>
      <c r="L33" s="289">
        <f>ШАБЛОН!N29</f>
        <v>620600</v>
      </c>
      <c r="M33" s="272"/>
      <c r="N33" s="417" t="s">
        <v>229</v>
      </c>
      <c r="O33" s="278">
        <v>3</v>
      </c>
      <c r="P33" s="291">
        <f>ШАБЛОН!S29</f>
        <v>925200</v>
      </c>
    </row>
    <row r="34" spans="1:16" ht="12.75">
      <c r="A34" s="439"/>
      <c r="B34" s="318"/>
      <c r="C34" s="288" t="s">
        <v>32</v>
      </c>
      <c r="D34" s="284">
        <v>165000</v>
      </c>
      <c r="E34" s="276"/>
      <c r="F34" s="424" t="s">
        <v>245</v>
      </c>
      <c r="G34" s="334">
        <v>2.5</v>
      </c>
      <c r="H34" s="335">
        <f>ШАБЛОН!I30</f>
        <v>138200</v>
      </c>
      <c r="I34" s="272"/>
      <c r="J34" s="420" t="s">
        <v>213</v>
      </c>
      <c r="K34" s="274">
        <v>2.5</v>
      </c>
      <c r="L34" s="279">
        <f>ШАБЛОН!N30</f>
        <v>711700</v>
      </c>
      <c r="M34" s="272"/>
      <c r="N34" s="298"/>
      <c r="O34" s="288" t="s">
        <v>32</v>
      </c>
      <c r="P34" s="291">
        <f>ШАБЛОН!S30</f>
        <v>910500</v>
      </c>
    </row>
    <row r="35" spans="1:16" ht="12.75">
      <c r="A35" s="439"/>
      <c r="B35" s="407" t="s">
        <v>187</v>
      </c>
      <c r="C35" s="280">
        <v>2</v>
      </c>
      <c r="D35" s="275">
        <f>ШАБЛОН!D31</f>
        <v>202100</v>
      </c>
      <c r="E35" s="276"/>
      <c r="F35" s="416" t="s">
        <v>253</v>
      </c>
      <c r="G35" s="278">
        <v>3</v>
      </c>
      <c r="H35" s="284">
        <f>ШАБЛОН!I31</f>
        <v>129700</v>
      </c>
      <c r="I35" s="272"/>
      <c r="J35" s="336"/>
      <c r="K35" s="280">
        <v>3</v>
      </c>
      <c r="L35" s="289">
        <f>ШАБЛОН!N31</f>
        <v>578600</v>
      </c>
      <c r="M35" s="272"/>
      <c r="N35" s="418" t="s">
        <v>230</v>
      </c>
      <c r="O35" s="280">
        <v>3</v>
      </c>
      <c r="P35" s="281">
        <f>ШАБЛОН!S31</f>
        <v>5301800</v>
      </c>
    </row>
    <row r="36" spans="1:16" ht="12.75">
      <c r="A36" s="439"/>
      <c r="B36" s="330" t="s">
        <v>87</v>
      </c>
      <c r="C36" s="286">
        <v>2.5</v>
      </c>
      <c r="D36" s="284">
        <f>ШАБЛОН!D32</f>
        <v>157400</v>
      </c>
      <c r="E36" s="276"/>
      <c r="F36" s="308" t="s">
        <v>169</v>
      </c>
      <c r="G36" s="288" t="s">
        <v>32</v>
      </c>
      <c r="H36" s="307">
        <f>ШАБЛОН!I32</f>
        <v>122800</v>
      </c>
      <c r="I36" s="272"/>
      <c r="J36" s="337"/>
      <c r="K36" s="288" t="s">
        <v>32</v>
      </c>
      <c r="L36" s="299">
        <f>ШАБЛОН!N32</f>
        <v>549600</v>
      </c>
      <c r="M36" s="272"/>
      <c r="N36" s="313"/>
      <c r="O36" s="296" t="s">
        <v>32</v>
      </c>
      <c r="P36" s="309">
        <f>ШАБЛОН!S32</f>
        <v>5291700</v>
      </c>
    </row>
    <row r="37" spans="1:16" ht="12.75">
      <c r="A37" s="439"/>
      <c r="B37" s="332"/>
      <c r="C37" s="280">
        <v>3</v>
      </c>
      <c r="D37" s="284">
        <f>ШАБЛОН!D33</f>
        <v>119500</v>
      </c>
      <c r="E37" s="276"/>
      <c r="F37" s="338"/>
      <c r="G37" s="339"/>
      <c r="H37" s="289"/>
      <c r="I37" s="272"/>
      <c r="J37" s="417" t="s">
        <v>211</v>
      </c>
      <c r="K37" s="274">
        <v>2</v>
      </c>
      <c r="L37" s="289">
        <f>ШАБЛОН!N33+2000</f>
        <v>809300</v>
      </c>
      <c r="M37" s="272"/>
      <c r="N37" s="417" t="s">
        <v>231</v>
      </c>
      <c r="O37" s="278">
        <v>3</v>
      </c>
      <c r="P37" s="291">
        <f>ШАБЛОН!S33</f>
        <v>4259800</v>
      </c>
    </row>
    <row r="38" spans="1:16" ht="12.75">
      <c r="A38" s="439"/>
      <c r="B38" s="285"/>
      <c r="C38" s="296" t="s">
        <v>32</v>
      </c>
      <c r="D38" s="284">
        <f>ШАБЛОН!D34</f>
        <v>114200</v>
      </c>
      <c r="E38" s="276"/>
      <c r="F38" s="441" t="s">
        <v>259</v>
      </c>
      <c r="G38" s="430"/>
      <c r="H38" s="431"/>
      <c r="I38" s="272"/>
      <c r="J38" s="326" t="s">
        <v>101</v>
      </c>
      <c r="K38" s="283">
        <v>2.5</v>
      </c>
      <c r="L38" s="289">
        <f>ШАБЛОН!N34</f>
        <v>685500</v>
      </c>
      <c r="M38" s="272"/>
      <c r="N38" s="298"/>
      <c r="O38" s="288" t="s">
        <v>32</v>
      </c>
      <c r="P38" s="309">
        <f>ШАБЛОН!S34</f>
        <v>4134600</v>
      </c>
    </row>
    <row r="39" spans="1:16" ht="12.75">
      <c r="A39" s="439"/>
      <c r="B39" s="327"/>
      <c r="C39" s="303">
        <v>6</v>
      </c>
      <c r="D39" s="307">
        <f>ШАБЛОН!D35</f>
        <v>149200</v>
      </c>
      <c r="E39" s="276"/>
      <c r="F39" s="417" t="s">
        <v>247</v>
      </c>
      <c r="G39" s="278">
        <v>3</v>
      </c>
      <c r="H39" s="275">
        <f>ШАБЛОН!I35</f>
        <v>212800</v>
      </c>
      <c r="I39" s="272"/>
      <c r="J39" s="326"/>
      <c r="K39" s="280">
        <v>3</v>
      </c>
      <c r="L39" s="289">
        <f>ШАБЛОН!N35</f>
        <v>476900</v>
      </c>
      <c r="M39" s="272"/>
      <c r="N39" s="340"/>
      <c r="O39" s="340"/>
      <c r="P39" s="341"/>
    </row>
    <row r="40" spans="1:16" ht="12.75">
      <c r="A40" s="439"/>
      <c r="B40" s="407" t="s">
        <v>188</v>
      </c>
      <c r="C40" s="280">
        <v>2</v>
      </c>
      <c r="D40" s="284">
        <f>ШАБЛОН!D36</f>
        <v>208700</v>
      </c>
      <c r="E40" s="276"/>
      <c r="F40" s="298"/>
      <c r="G40" s="288" t="s">
        <v>32</v>
      </c>
      <c r="H40" s="284">
        <f>ШАБЛОН!I36</f>
        <v>210800</v>
      </c>
      <c r="I40" s="272"/>
      <c r="J40" s="298"/>
      <c r="K40" s="288" t="s">
        <v>32</v>
      </c>
      <c r="L40" s="289">
        <f>ШАБЛОН!N36</f>
        <v>452800</v>
      </c>
      <c r="M40" s="272"/>
      <c r="N40" s="432" t="s">
        <v>85</v>
      </c>
      <c r="O40" s="433"/>
      <c r="P40" s="434"/>
    </row>
    <row r="41" spans="1:16" ht="12.75">
      <c r="A41" s="439"/>
      <c r="B41" s="282"/>
      <c r="C41" s="286">
        <v>2.5</v>
      </c>
      <c r="D41" s="284">
        <f>ШАБЛОН!D37</f>
        <v>162700</v>
      </c>
      <c r="E41" s="276"/>
      <c r="F41" s="418" t="s">
        <v>248</v>
      </c>
      <c r="G41" s="296" t="s">
        <v>32</v>
      </c>
      <c r="H41" s="335">
        <f>ШАБЛОН!I37</f>
        <v>215600</v>
      </c>
      <c r="I41" s="272"/>
      <c r="J41" s="277"/>
      <c r="K41" s="274"/>
      <c r="L41" s="279"/>
      <c r="M41" s="272"/>
      <c r="N41" s="417" t="s">
        <v>232</v>
      </c>
      <c r="O41" s="323" t="s">
        <v>36</v>
      </c>
      <c r="P41" s="342">
        <f>ШАБЛОН!S37</f>
        <v>1818400</v>
      </c>
    </row>
    <row r="42" spans="1:16" ht="12.75">
      <c r="A42" s="439"/>
      <c r="B42" s="282"/>
      <c r="C42" s="343">
        <v>3</v>
      </c>
      <c r="D42" s="284">
        <f>ШАБЛОН!D38</f>
        <v>122400</v>
      </c>
      <c r="E42" s="276"/>
      <c r="F42" s="417" t="s">
        <v>246</v>
      </c>
      <c r="G42" s="344">
        <v>2.5</v>
      </c>
      <c r="H42" s="275">
        <f>ШАБЛОН!I38</f>
        <v>201800</v>
      </c>
      <c r="I42" s="272"/>
      <c r="J42" s="333"/>
      <c r="K42" s="280"/>
      <c r="L42" s="289"/>
      <c r="M42" s="272"/>
      <c r="N42" s="415" t="s">
        <v>233</v>
      </c>
      <c r="O42" s="345" t="s">
        <v>36</v>
      </c>
      <c r="P42" s="342">
        <f>ШАБЛОН!S38</f>
        <v>4924100</v>
      </c>
    </row>
    <row r="43" spans="1:16" ht="12.75">
      <c r="A43" s="439"/>
      <c r="B43" s="282"/>
      <c r="C43" s="346" t="s">
        <v>173</v>
      </c>
      <c r="D43" s="284">
        <f>ШАБЛОН!D39</f>
        <v>117000</v>
      </c>
      <c r="E43" s="276"/>
      <c r="F43" s="313"/>
      <c r="G43" s="280">
        <v>3</v>
      </c>
      <c r="H43" s="284">
        <f>ШАБЛОН!I39</f>
        <v>174600</v>
      </c>
      <c r="I43" s="272"/>
      <c r="J43" s="298"/>
      <c r="K43" s="288"/>
      <c r="L43" s="299"/>
      <c r="M43" s="272"/>
      <c r="N43" s="422" t="s">
        <v>234</v>
      </c>
      <c r="O43" s="288" t="s">
        <v>36</v>
      </c>
      <c r="P43" s="309">
        <f>ШАБЛОН!S39</f>
        <v>8151500</v>
      </c>
    </row>
    <row r="44" spans="1:16" ht="12.75">
      <c r="A44" s="439"/>
      <c r="B44" s="412" t="s">
        <v>189</v>
      </c>
      <c r="C44" s="278">
        <v>3</v>
      </c>
      <c r="D44" s="275">
        <f>ШАБЛОН!D40</f>
        <v>138200</v>
      </c>
      <c r="E44" s="276"/>
      <c r="F44" s="333"/>
      <c r="G44" s="288" t="s">
        <v>32</v>
      </c>
      <c r="H44" s="307">
        <f>ШАБЛОН!I40</f>
        <v>172400</v>
      </c>
      <c r="I44" s="272"/>
      <c r="J44" s="417" t="s">
        <v>214</v>
      </c>
      <c r="K44" s="280">
        <v>3</v>
      </c>
      <c r="L44" s="289">
        <f>ШАБЛОН!N40</f>
        <v>925200</v>
      </c>
      <c r="M44" s="272"/>
      <c r="N44" s="347"/>
      <c r="O44" s="347"/>
      <c r="P44" s="341"/>
    </row>
    <row r="45" spans="1:16" ht="12.75">
      <c r="A45" s="439"/>
      <c r="B45" s="332"/>
      <c r="C45" s="296" t="s">
        <v>32</v>
      </c>
      <c r="D45" s="284">
        <f>ШАБЛОН!D41</f>
        <v>133200</v>
      </c>
      <c r="E45" s="276"/>
      <c r="F45" s="348"/>
      <c r="G45" s="339"/>
      <c r="H45" s="349"/>
      <c r="I45" s="272"/>
      <c r="J45" s="333"/>
      <c r="K45" s="288" t="s">
        <v>32</v>
      </c>
      <c r="L45" s="289">
        <f>ШАБЛОН!N41</f>
        <v>885500</v>
      </c>
      <c r="M45" s="272"/>
      <c r="N45" s="429" t="s">
        <v>37</v>
      </c>
      <c r="O45" s="430"/>
      <c r="P45" s="431"/>
    </row>
    <row r="46" spans="1:16" ht="12.75">
      <c r="A46" s="439"/>
      <c r="B46" s="327"/>
      <c r="C46" s="303">
        <v>6</v>
      </c>
      <c r="D46" s="307">
        <f>ШАБЛОН!D42</f>
        <v>175300</v>
      </c>
      <c r="E46" s="276"/>
      <c r="F46" s="441" t="s">
        <v>260</v>
      </c>
      <c r="G46" s="430"/>
      <c r="H46" s="431"/>
      <c r="I46" s="272"/>
      <c r="J46" s="421" t="s">
        <v>215</v>
      </c>
      <c r="K46" s="278">
        <v>3</v>
      </c>
      <c r="L46" s="279">
        <f>ШАБЛОН!N42</f>
        <v>613700</v>
      </c>
      <c r="M46" s="272"/>
      <c r="N46" s="418" t="s">
        <v>235</v>
      </c>
      <c r="O46" s="296" t="s">
        <v>57</v>
      </c>
      <c r="P46" s="291">
        <v>757000</v>
      </c>
    </row>
    <row r="47" spans="1:16" ht="12.75">
      <c r="A47" s="439"/>
      <c r="B47" s="413" t="s">
        <v>190</v>
      </c>
      <c r="C47" s="274">
        <v>2</v>
      </c>
      <c r="D47" s="284">
        <f>ШАБЛОН!D43</f>
        <v>193900</v>
      </c>
      <c r="E47" s="276"/>
      <c r="F47" s="427" t="s">
        <v>257</v>
      </c>
      <c r="G47" s="280">
        <v>3</v>
      </c>
      <c r="H47" s="275">
        <f>ШАБЛОН!I43</f>
        <v>175600</v>
      </c>
      <c r="I47" s="272"/>
      <c r="J47" s="298"/>
      <c r="K47" s="288" t="s">
        <v>32</v>
      </c>
      <c r="L47" s="299">
        <f>ШАБЛОН!N43</f>
        <v>600300</v>
      </c>
      <c r="M47" s="272"/>
      <c r="N47" s="417" t="s">
        <v>236</v>
      </c>
      <c r="O47" s="278">
        <v>3</v>
      </c>
      <c r="P47" s="281">
        <v>810000</v>
      </c>
    </row>
    <row r="48" spans="1:16" ht="12.75">
      <c r="A48" s="439"/>
      <c r="B48" s="285" t="s">
        <v>168</v>
      </c>
      <c r="C48" s="286">
        <v>2.5</v>
      </c>
      <c r="D48" s="284">
        <f>ШАБЛОН!D44</f>
        <v>146600</v>
      </c>
      <c r="E48" s="276"/>
      <c r="F48" s="308" t="s">
        <v>169</v>
      </c>
      <c r="G48" s="288" t="s">
        <v>32</v>
      </c>
      <c r="H48" s="284">
        <f>ШАБЛОН!I44</f>
        <v>169700</v>
      </c>
      <c r="I48" s="272"/>
      <c r="J48" s="417" t="s">
        <v>216</v>
      </c>
      <c r="K48" s="274">
        <v>2.5</v>
      </c>
      <c r="L48" s="289">
        <f>ШАБЛОН!N44</f>
        <v>1062300</v>
      </c>
      <c r="M48" s="272"/>
      <c r="N48" s="298"/>
      <c r="O48" s="288" t="s">
        <v>32</v>
      </c>
      <c r="P48" s="309">
        <v>805000</v>
      </c>
    </row>
    <row r="49" spans="1:16" ht="12.75">
      <c r="A49" s="439"/>
      <c r="B49" s="285"/>
      <c r="C49" s="280">
        <v>3</v>
      </c>
      <c r="D49" s="284">
        <f>ШАБЛОН!D45</f>
        <v>119900</v>
      </c>
      <c r="E49" s="276"/>
      <c r="F49" s="427" t="s">
        <v>254</v>
      </c>
      <c r="G49" s="280">
        <v>3</v>
      </c>
      <c r="H49" s="275">
        <f>ШАБЛОН!I45</f>
        <v>205700</v>
      </c>
      <c r="I49" s="272"/>
      <c r="J49" s="336"/>
      <c r="K49" s="280">
        <v>3</v>
      </c>
      <c r="L49" s="289">
        <f>ШАБЛОН!N45</f>
        <v>870500</v>
      </c>
      <c r="M49" s="272"/>
      <c r="N49" s="350"/>
      <c r="O49" s="350"/>
      <c r="P49" s="341"/>
    </row>
    <row r="50" spans="1:16" ht="12.75">
      <c r="A50" s="439"/>
      <c r="B50" s="304"/>
      <c r="C50" s="288" t="s">
        <v>32</v>
      </c>
      <c r="D50" s="284">
        <f>ШАБЛОН!D46</f>
        <v>116200</v>
      </c>
      <c r="E50" s="276"/>
      <c r="F50" s="308" t="s">
        <v>169</v>
      </c>
      <c r="G50" s="296" t="s">
        <v>32</v>
      </c>
      <c r="H50" s="307">
        <f>ШАБЛОН!I46</f>
        <v>200900</v>
      </c>
      <c r="I50" s="272"/>
      <c r="J50" s="298"/>
      <c r="K50" s="288" t="s">
        <v>32</v>
      </c>
      <c r="L50" s="289">
        <f>ШАБЛОН!N46</f>
        <v>863000</v>
      </c>
      <c r="M50" s="272"/>
      <c r="N50" s="351"/>
      <c r="O50" s="351"/>
      <c r="P50" s="341"/>
    </row>
    <row r="51" spans="1:16" ht="12.75">
      <c r="A51" s="439"/>
      <c r="B51" s="413" t="s">
        <v>191</v>
      </c>
      <c r="C51" s="274">
        <v>2.5</v>
      </c>
      <c r="D51" s="275">
        <f>ШАБЛОН!D47</f>
        <v>128100</v>
      </c>
      <c r="E51" s="276"/>
      <c r="F51" s="428" t="s">
        <v>258</v>
      </c>
      <c r="G51" s="278">
        <v>3</v>
      </c>
      <c r="H51" s="284">
        <f>ШАБЛОН!I47</f>
        <v>178000</v>
      </c>
      <c r="I51" s="272"/>
      <c r="J51" s="417" t="s">
        <v>217</v>
      </c>
      <c r="K51" s="278">
        <v>3</v>
      </c>
      <c r="L51" s="279">
        <f>ШАБЛОН!N47</f>
        <v>639700</v>
      </c>
      <c r="M51" s="272"/>
      <c r="N51" s="429" t="s">
        <v>49</v>
      </c>
      <c r="O51" s="430"/>
      <c r="P51" s="431"/>
    </row>
    <row r="52" spans="1:16" ht="12.75">
      <c r="A52" s="439"/>
      <c r="B52" s="332"/>
      <c r="C52" s="280">
        <v>3</v>
      </c>
      <c r="D52" s="284">
        <f>ШАБЛОН!D48</f>
        <v>114000</v>
      </c>
      <c r="E52" s="276"/>
      <c r="F52" s="298"/>
      <c r="G52" s="303">
        <v>4</v>
      </c>
      <c r="H52" s="284">
        <f>ШАБЛОН!I48</f>
        <v>172200</v>
      </c>
      <c r="I52" s="272"/>
      <c r="J52" s="298"/>
      <c r="K52" s="288" t="s">
        <v>32</v>
      </c>
      <c r="L52" s="299">
        <f>ШАБЛОН!N48</f>
        <v>637100</v>
      </c>
      <c r="M52" s="272"/>
      <c r="N52" s="416" t="s">
        <v>237</v>
      </c>
      <c r="O52" s="274">
        <v>2.5</v>
      </c>
      <c r="P52" s="281">
        <f>ШАБЛОН!S48</f>
        <v>1565600</v>
      </c>
    </row>
    <row r="53" spans="1:16" ht="12.75" customHeight="1">
      <c r="A53" s="439"/>
      <c r="B53" s="304"/>
      <c r="C53" s="288" t="s">
        <v>32</v>
      </c>
      <c r="D53" s="307">
        <f>ШАБЛОН!D49</f>
        <v>112000</v>
      </c>
      <c r="E53" s="276"/>
      <c r="F53" s="425" t="s">
        <v>249</v>
      </c>
      <c r="G53" s="286">
        <v>2.5</v>
      </c>
      <c r="H53" s="335">
        <f>ШАБЛОН!I49</f>
        <v>222500</v>
      </c>
      <c r="I53" s="272"/>
      <c r="J53" s="417" t="s">
        <v>218</v>
      </c>
      <c r="K53" s="274">
        <v>2</v>
      </c>
      <c r="L53" s="289">
        <f>ШАБЛОН!N49+2000</f>
        <v>795400</v>
      </c>
      <c r="M53" s="272"/>
      <c r="N53" s="333"/>
      <c r="O53" s="280">
        <v>3</v>
      </c>
      <c r="P53" s="291">
        <f>ШАБЛОН!S49</f>
        <v>1557500</v>
      </c>
    </row>
    <row r="54" spans="1:16" ht="12.75">
      <c r="A54" s="439"/>
      <c r="B54" s="413" t="s">
        <v>192</v>
      </c>
      <c r="C54" s="274">
        <v>2</v>
      </c>
      <c r="D54" s="284">
        <f>ШАБЛОН!D50</f>
        <v>179000</v>
      </c>
      <c r="E54" s="276"/>
      <c r="F54" s="417" t="s">
        <v>255</v>
      </c>
      <c r="G54" s="278">
        <v>3</v>
      </c>
      <c r="H54" s="284">
        <f>ШАБЛОН!I50</f>
        <v>301400</v>
      </c>
      <c r="I54" s="272"/>
      <c r="J54" s="326" t="s">
        <v>101</v>
      </c>
      <c r="K54" s="283">
        <v>2.5</v>
      </c>
      <c r="L54" s="289">
        <f>ШАБЛОН!N50</f>
        <v>634900</v>
      </c>
      <c r="M54" s="272"/>
      <c r="N54" s="315"/>
      <c r="O54" s="288" t="s">
        <v>32</v>
      </c>
      <c r="P54" s="309">
        <f>ШАБЛОН!S50</f>
        <v>1555700</v>
      </c>
    </row>
    <row r="55" spans="1:16" ht="12.75">
      <c r="A55" s="439"/>
      <c r="B55" s="285" t="s">
        <v>174</v>
      </c>
      <c r="C55" s="286">
        <v>2.5</v>
      </c>
      <c r="D55" s="284">
        <f>ШАБЛОН!D51</f>
        <v>135600</v>
      </c>
      <c r="E55" s="276"/>
      <c r="F55" s="298"/>
      <c r="G55" s="288" t="s">
        <v>32</v>
      </c>
      <c r="H55" s="307">
        <f>ШАБЛОН!I51</f>
        <v>287700</v>
      </c>
      <c r="I55" s="272"/>
      <c r="J55" s="326"/>
      <c r="K55" s="280">
        <v>3</v>
      </c>
      <c r="L55" s="289">
        <f>ШАБЛОН!N51</f>
        <v>515700</v>
      </c>
      <c r="M55" s="272"/>
      <c r="N55" s="350"/>
      <c r="O55" s="350"/>
      <c r="P55" s="341"/>
    </row>
    <row r="56" spans="1:16" ht="12.75" customHeight="1">
      <c r="A56" s="439"/>
      <c r="B56" s="352" t="s">
        <v>175</v>
      </c>
      <c r="C56" s="280">
        <v>3</v>
      </c>
      <c r="D56" s="284">
        <f>ШАБЛОН!D52</f>
        <v>101000</v>
      </c>
      <c r="E56" s="276"/>
      <c r="F56" s="353"/>
      <c r="G56" s="339"/>
      <c r="H56" s="349"/>
      <c r="I56" s="272"/>
      <c r="J56" s="298"/>
      <c r="K56" s="288" t="s">
        <v>32</v>
      </c>
      <c r="L56" s="289">
        <f>ШАБЛОН!N52</f>
        <v>502400</v>
      </c>
      <c r="M56" s="272"/>
      <c r="N56" s="429" t="s">
        <v>35</v>
      </c>
      <c r="O56" s="430"/>
      <c r="P56" s="431"/>
    </row>
    <row r="57" spans="1:16" ht="12.75">
      <c r="A57" s="439"/>
      <c r="B57" s="310"/>
      <c r="C57" s="296" t="s">
        <v>32</v>
      </c>
      <c r="D57" s="284">
        <f>ШАБЛОН!D53</f>
        <v>99400</v>
      </c>
      <c r="E57" s="276"/>
      <c r="F57" s="442" t="s">
        <v>33</v>
      </c>
      <c r="G57" s="443"/>
      <c r="H57" s="444"/>
      <c r="I57" s="259"/>
      <c r="J57" s="277" t="s">
        <v>12</v>
      </c>
      <c r="K57" s="344">
        <v>2.5</v>
      </c>
      <c r="L57" s="279">
        <f>ШАБЛОН!N53</f>
        <v>922600</v>
      </c>
      <c r="M57" s="354"/>
      <c r="N57" s="417" t="s">
        <v>238</v>
      </c>
      <c r="O57" s="278">
        <v>3</v>
      </c>
      <c r="P57" s="281">
        <f>ШАБЛОН!S53</f>
        <v>962500</v>
      </c>
    </row>
    <row r="58" spans="1:16" ht="12.75">
      <c r="A58" s="439"/>
      <c r="B58" s="327"/>
      <c r="C58" s="303">
        <v>6</v>
      </c>
      <c r="D58" s="284">
        <f>ШАБЛОН!D54</f>
        <v>132500</v>
      </c>
      <c r="E58" s="276"/>
      <c r="F58" s="445" t="s">
        <v>34</v>
      </c>
      <c r="G58" s="446"/>
      <c r="H58" s="447"/>
      <c r="I58" s="272"/>
      <c r="J58" s="306" t="s">
        <v>101</v>
      </c>
      <c r="K58" s="288" t="s">
        <v>36</v>
      </c>
      <c r="L58" s="299">
        <f>ШАБЛОН!N54</f>
        <v>750400</v>
      </c>
      <c r="M58" s="272"/>
      <c r="N58" s="298"/>
      <c r="O58" s="288" t="s">
        <v>32</v>
      </c>
      <c r="P58" s="309">
        <f>ШАБЛОН!S54</f>
        <v>939500</v>
      </c>
    </row>
    <row r="59" spans="1:16" ht="12.75">
      <c r="A59" s="439"/>
      <c r="B59" s="413" t="s">
        <v>193</v>
      </c>
      <c r="C59" s="274">
        <v>2</v>
      </c>
      <c r="D59" s="275">
        <f>ШАБЛОН!D55</f>
        <v>193200</v>
      </c>
      <c r="E59" s="276"/>
      <c r="F59" s="415" t="s">
        <v>200</v>
      </c>
      <c r="G59" s="345" t="s">
        <v>32</v>
      </c>
      <c r="H59" s="335">
        <f>ШАБЛОН!I55</f>
        <v>167900</v>
      </c>
      <c r="I59" s="272"/>
      <c r="J59" s="417" t="s">
        <v>219</v>
      </c>
      <c r="K59" s="274">
        <v>2</v>
      </c>
      <c r="L59" s="289">
        <f>ШАБЛОН!N55+2000</f>
        <v>801800</v>
      </c>
      <c r="M59" s="272"/>
      <c r="N59" s="418" t="s">
        <v>239</v>
      </c>
      <c r="O59" s="280">
        <v>3</v>
      </c>
      <c r="P59" s="291">
        <f>ШАБЛОН!S55</f>
        <v>942200</v>
      </c>
    </row>
    <row r="60" spans="1:16" ht="14.25" customHeight="1">
      <c r="A60" s="439"/>
      <c r="B60" s="352" t="s">
        <v>123</v>
      </c>
      <c r="C60" s="286">
        <v>2.5</v>
      </c>
      <c r="D60" s="284">
        <f>ШАБЛОН!D56</f>
        <v>146300</v>
      </c>
      <c r="E60" s="276"/>
      <c r="F60" s="415" t="s">
        <v>201</v>
      </c>
      <c r="G60" s="345" t="s">
        <v>32</v>
      </c>
      <c r="H60" s="284">
        <f>ШАБЛОН!I56</f>
        <v>172000</v>
      </c>
      <c r="I60" s="272"/>
      <c r="J60" s="326" t="s">
        <v>101</v>
      </c>
      <c r="K60" s="283">
        <v>2.5</v>
      </c>
      <c r="L60" s="289">
        <f>ШАБЛОН!N56</f>
        <v>638800</v>
      </c>
      <c r="M60" s="272"/>
      <c r="N60" s="298"/>
      <c r="O60" s="288" t="s">
        <v>32</v>
      </c>
      <c r="P60" s="291">
        <f>ШАБЛОН!S56</f>
        <v>927800</v>
      </c>
    </row>
    <row r="61" spans="1:16" ht="13.5" customHeight="1">
      <c r="A61" s="439"/>
      <c r="B61" s="352" t="s">
        <v>124</v>
      </c>
      <c r="C61" s="280">
        <v>3</v>
      </c>
      <c r="D61" s="284">
        <f>ШАБЛОН!D57</f>
        <v>109000</v>
      </c>
      <c r="E61" s="276"/>
      <c r="F61" s="416" t="s">
        <v>256</v>
      </c>
      <c r="G61" s="278">
        <v>3</v>
      </c>
      <c r="H61" s="275">
        <f>ШАБЛОН!I57</f>
        <v>197000</v>
      </c>
      <c r="I61" s="354"/>
      <c r="J61" s="326"/>
      <c r="K61" s="280">
        <v>3</v>
      </c>
      <c r="L61" s="289">
        <f>ШАБЛОН!N57</f>
        <v>520200</v>
      </c>
      <c r="M61" s="272"/>
      <c r="N61" s="418" t="s">
        <v>240</v>
      </c>
      <c r="O61" s="280">
        <v>3</v>
      </c>
      <c r="P61" s="281">
        <f>ШАБЛОН!S57</f>
        <v>2780600</v>
      </c>
    </row>
    <row r="62" spans="1:16" ht="12.75" customHeight="1">
      <c r="A62" s="439"/>
      <c r="B62" s="355"/>
      <c r="C62" s="288" t="s">
        <v>32</v>
      </c>
      <c r="D62" s="307">
        <f>ШАБЛОН!D58</f>
        <v>107400</v>
      </c>
      <c r="E62" s="276"/>
      <c r="F62" s="356"/>
      <c r="G62" s="288" t="s">
        <v>32</v>
      </c>
      <c r="H62" s="307">
        <f>ШАБЛОН!I58</f>
        <v>189200</v>
      </c>
      <c r="I62" s="357"/>
      <c r="J62" s="313"/>
      <c r="K62" s="296" t="s">
        <v>32</v>
      </c>
      <c r="L62" s="289">
        <f>ШАБЛОН!N58</f>
        <v>507100</v>
      </c>
      <c r="M62" s="272"/>
      <c r="N62" s="298"/>
      <c r="O62" s="288" t="s">
        <v>32</v>
      </c>
      <c r="P62" s="309">
        <f>ШАБЛОН!S58</f>
        <v>2775500</v>
      </c>
    </row>
    <row r="63" spans="1:16" ht="12.75">
      <c r="A63" s="439"/>
      <c r="B63" s="413" t="s">
        <v>194</v>
      </c>
      <c r="C63" s="274">
        <v>2.5</v>
      </c>
      <c r="D63" s="284">
        <f>ШАБЛОН!D59</f>
        <v>142300</v>
      </c>
      <c r="E63" s="276"/>
      <c r="F63" s="416" t="s">
        <v>202</v>
      </c>
      <c r="G63" s="278">
        <v>3</v>
      </c>
      <c r="H63" s="284">
        <f>ШАБЛОН!I59</f>
        <v>172200</v>
      </c>
      <c r="I63" s="354"/>
      <c r="J63" s="417" t="s">
        <v>220</v>
      </c>
      <c r="K63" s="274">
        <v>2</v>
      </c>
      <c r="L63" s="279">
        <f>ШАБЛОН!N59+2000</f>
        <v>1023300</v>
      </c>
      <c r="M63" s="272"/>
      <c r="N63" s="417" t="s">
        <v>241</v>
      </c>
      <c r="O63" s="278">
        <v>3</v>
      </c>
      <c r="P63" s="291">
        <f>ШАБЛОН!S59</f>
        <v>792500</v>
      </c>
    </row>
    <row r="64" spans="1:16" ht="12" customHeight="1">
      <c r="A64" s="439"/>
      <c r="B64" s="330" t="s">
        <v>87</v>
      </c>
      <c r="C64" s="280">
        <v>3</v>
      </c>
      <c r="D64" s="284">
        <f>ШАБЛОН!D60</f>
        <v>116400</v>
      </c>
      <c r="E64" s="276"/>
      <c r="F64" s="298"/>
      <c r="G64" s="288" t="s">
        <v>32</v>
      </c>
      <c r="H64" s="284">
        <f>ШАБЛОН!I60</f>
        <v>169700</v>
      </c>
      <c r="I64" s="358"/>
      <c r="J64" s="326" t="s">
        <v>101</v>
      </c>
      <c r="K64" s="283">
        <v>2.5</v>
      </c>
      <c r="L64" s="289">
        <f>ШАБЛОН!N60</f>
        <v>795900</v>
      </c>
      <c r="M64" s="272"/>
      <c r="N64" s="298"/>
      <c r="O64" s="288" t="s">
        <v>32</v>
      </c>
      <c r="P64" s="291">
        <f>ШАБЛОН!S60</f>
        <v>790400</v>
      </c>
    </row>
    <row r="65" spans="1:16" ht="12.75" customHeight="1">
      <c r="A65" s="439"/>
      <c r="B65" s="304"/>
      <c r="C65" s="288" t="s">
        <v>32</v>
      </c>
      <c r="D65" s="284">
        <f>ШАБЛОН!D61</f>
        <v>115800</v>
      </c>
      <c r="E65" s="276"/>
      <c r="F65" s="416" t="s">
        <v>203</v>
      </c>
      <c r="G65" s="278">
        <v>3</v>
      </c>
      <c r="H65" s="275">
        <f>ШАБЛОН!I61</f>
        <v>127700</v>
      </c>
      <c r="I65" s="358"/>
      <c r="J65" s="326"/>
      <c r="K65" s="280">
        <v>3</v>
      </c>
      <c r="L65" s="289">
        <f>ШАБЛОН!N61</f>
        <v>652700</v>
      </c>
      <c r="M65" s="354"/>
      <c r="N65" s="418" t="s">
        <v>242</v>
      </c>
      <c r="O65" s="280">
        <v>3</v>
      </c>
      <c r="P65" s="281">
        <f>ШАБЛОН!S61</f>
        <v>824500</v>
      </c>
    </row>
    <row r="66" spans="1:16" ht="15" customHeight="1">
      <c r="A66" s="439"/>
      <c r="B66" s="413" t="s">
        <v>195</v>
      </c>
      <c r="C66" s="274">
        <v>2.5</v>
      </c>
      <c r="D66" s="275">
        <f>ШАБЛОН!D62</f>
        <v>142600</v>
      </c>
      <c r="E66" s="276"/>
      <c r="F66" s="315"/>
      <c r="G66" s="288" t="s">
        <v>32</v>
      </c>
      <c r="H66" s="307">
        <f>ШАБЛОН!I62</f>
        <v>119300</v>
      </c>
      <c r="I66" s="358"/>
      <c r="J66" s="298"/>
      <c r="K66" s="288" t="s">
        <v>32</v>
      </c>
      <c r="L66" s="299">
        <f>ШАБЛОН!N62</f>
        <v>647300</v>
      </c>
      <c r="M66" s="354"/>
      <c r="N66" s="298"/>
      <c r="O66" s="288" t="s">
        <v>32</v>
      </c>
      <c r="P66" s="309">
        <f>ШАБЛОН!S62</f>
        <v>822200</v>
      </c>
    </row>
    <row r="67" spans="1:16" ht="12.75" customHeight="1">
      <c r="A67" s="439"/>
      <c r="B67" s="332"/>
      <c r="C67" s="280">
        <v>3</v>
      </c>
      <c r="D67" s="284">
        <f>ШАБЛОН!D63</f>
        <v>115700</v>
      </c>
      <c r="E67" s="276"/>
      <c r="F67" s="416" t="s">
        <v>204</v>
      </c>
      <c r="G67" s="278">
        <v>3</v>
      </c>
      <c r="H67" s="284">
        <f>ШАБЛОН!I63</f>
        <v>134900</v>
      </c>
      <c r="I67" s="252"/>
      <c r="J67" s="353"/>
      <c r="K67" s="339"/>
      <c r="L67" s="341"/>
      <c r="M67" s="354"/>
      <c r="N67" s="340"/>
      <c r="O67" s="340"/>
      <c r="P67" s="341"/>
    </row>
    <row r="68" spans="1:16" ht="15" customHeight="1">
      <c r="A68" s="439"/>
      <c r="B68" s="304"/>
      <c r="C68" s="288" t="s">
        <v>32</v>
      </c>
      <c r="D68" s="307">
        <f>ШАБЛОН!D64</f>
        <v>112900</v>
      </c>
      <c r="E68" s="276"/>
      <c r="F68" s="298"/>
      <c r="G68" s="288" t="s">
        <v>32</v>
      </c>
      <c r="H68" s="284">
        <f>ШАБЛОН!I64</f>
        <v>126500</v>
      </c>
      <c r="I68" s="252"/>
      <c r="J68" s="417" t="s">
        <v>221</v>
      </c>
      <c r="K68" s="278">
        <v>3</v>
      </c>
      <c r="L68" s="281">
        <f>ШАБЛОН!N64</f>
        <v>632300</v>
      </c>
      <c r="M68" s="358"/>
      <c r="N68" s="432" t="s">
        <v>38</v>
      </c>
      <c r="O68" s="433"/>
      <c r="P68" s="434"/>
    </row>
    <row r="69" spans="1:16" ht="12" customHeight="1">
      <c r="A69" s="439"/>
      <c r="B69" s="413" t="s">
        <v>196</v>
      </c>
      <c r="C69" s="280">
        <v>3</v>
      </c>
      <c r="D69" s="284">
        <f>ШАБЛОН!D65</f>
        <v>115700</v>
      </c>
      <c r="E69" s="276"/>
      <c r="F69" s="417" t="s">
        <v>205</v>
      </c>
      <c r="G69" s="278">
        <v>3</v>
      </c>
      <c r="H69" s="275">
        <f>ШАБЛОН!I65</f>
        <v>127800</v>
      </c>
      <c r="I69" s="359"/>
      <c r="J69" s="290" t="s">
        <v>58</v>
      </c>
      <c r="K69" s="280">
        <v>4</v>
      </c>
      <c r="L69" s="291">
        <f>ШАБЛОН!N65</f>
        <v>623300</v>
      </c>
      <c r="M69" s="358"/>
      <c r="N69" s="417" t="s">
        <v>243</v>
      </c>
      <c r="O69" s="278">
        <v>3</v>
      </c>
      <c r="P69" s="360">
        <f>ШАБЛОН!S65</f>
        <v>118200</v>
      </c>
    </row>
    <row r="70" spans="1:16" ht="15" customHeight="1">
      <c r="A70" s="439"/>
      <c r="B70" s="304"/>
      <c r="C70" s="288" t="s">
        <v>32</v>
      </c>
      <c r="D70" s="307">
        <f>ШАБЛОН!D66</f>
        <v>113600</v>
      </c>
      <c r="E70" s="276"/>
      <c r="F70" s="298"/>
      <c r="G70" s="288" t="s">
        <v>32</v>
      </c>
      <c r="H70" s="307">
        <f>ШАБЛОН!I66</f>
        <v>120900</v>
      </c>
      <c r="I70" s="359"/>
      <c r="J70" s="311"/>
      <c r="K70" s="303">
        <v>5</v>
      </c>
      <c r="L70" s="309">
        <f>ШАБЛОН!N66</f>
        <v>623300</v>
      </c>
      <c r="M70" s="358"/>
      <c r="N70" s="298"/>
      <c r="O70" s="288" t="s">
        <v>32</v>
      </c>
      <c r="P70" s="361">
        <f>ШАБЛОН!S66</f>
        <v>115800</v>
      </c>
    </row>
    <row r="71" spans="1:12" ht="1.5" customHeight="1">
      <c r="A71" s="439"/>
      <c r="F71" s="363"/>
      <c r="G71" s="364"/>
      <c r="H71" s="349"/>
      <c r="I71" s="365"/>
      <c r="J71" s="363"/>
      <c r="K71" s="364"/>
      <c r="L71" s="341"/>
    </row>
    <row r="72" spans="2:16" ht="12.75" customHeight="1"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</row>
    <row r="73" spans="2:16" ht="12.75"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</row>
    <row r="74" spans="2:16" ht="9" customHeight="1">
      <c r="B74" s="440" t="s">
        <v>46</v>
      </c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</row>
    <row r="75" spans="2:16" ht="12.75">
      <c r="B75" s="365"/>
      <c r="C75" s="366"/>
      <c r="D75" s="367"/>
      <c r="E75" s="368"/>
      <c r="F75" s="369"/>
      <c r="G75" s="366"/>
      <c r="H75" s="367"/>
      <c r="I75" s="370"/>
      <c r="J75" s="370"/>
      <c r="K75" s="371"/>
      <c r="L75" s="372"/>
      <c r="M75" s="370"/>
      <c r="N75" s="373"/>
      <c r="O75" s="373"/>
      <c r="P75" s="374"/>
    </row>
    <row r="76" spans="2:16" ht="12.75">
      <c r="B76" s="365" t="s">
        <v>59</v>
      </c>
      <c r="C76" s="366"/>
      <c r="D76" s="367"/>
      <c r="E76" s="368"/>
      <c r="F76" s="369"/>
      <c r="G76" s="366"/>
      <c r="H76" s="367"/>
      <c r="I76" s="370"/>
      <c r="J76" s="370"/>
      <c r="K76" s="371"/>
      <c r="L76" s="372"/>
      <c r="M76" s="370"/>
      <c r="N76" s="366"/>
      <c r="O76" s="366"/>
      <c r="P76" s="367"/>
    </row>
    <row r="77" spans="2:16" ht="13.5" thickBot="1">
      <c r="B77" s="365" t="s">
        <v>60</v>
      </c>
      <c r="C77" s="365"/>
      <c r="D77" s="375"/>
      <c r="E77" s="376"/>
      <c r="F77" s="377"/>
      <c r="G77" s="365"/>
      <c r="H77" s="375"/>
      <c r="I77" s="365"/>
      <c r="J77" s="365"/>
      <c r="K77" s="378"/>
      <c r="L77" s="379"/>
      <c r="M77" s="365"/>
      <c r="N77" s="370"/>
      <c r="O77" s="366"/>
      <c r="P77" s="367"/>
    </row>
    <row r="78" spans="2:16" ht="12.75">
      <c r="B78" s="380"/>
      <c r="C78" s="381"/>
      <c r="D78" s="382"/>
      <c r="E78" s="383"/>
      <c r="F78" s="384"/>
      <c r="G78" s="381"/>
      <c r="H78" s="382"/>
      <c r="I78" s="381"/>
      <c r="J78" s="381"/>
      <c r="K78" s="385"/>
      <c r="L78" s="386"/>
      <c r="M78" s="381"/>
      <c r="N78" s="387"/>
      <c r="O78" s="388"/>
      <c r="P78" s="389"/>
    </row>
    <row r="79" spans="2:16" ht="13.5" thickBot="1">
      <c r="B79" s="390"/>
      <c r="C79" s="391"/>
      <c r="D79" s="261"/>
      <c r="E79" s="392"/>
      <c r="F79" s="393"/>
      <c r="G79" s="391"/>
      <c r="H79" s="261"/>
      <c r="I79" s="391"/>
      <c r="J79" s="391"/>
      <c r="K79" s="394"/>
      <c r="L79" s="395"/>
      <c r="M79" s="391"/>
      <c r="N79" s="396"/>
      <c r="O79" s="397"/>
      <c r="P79" s="398"/>
    </row>
    <row r="80" spans="2:16" ht="12.75">
      <c r="B80" s="399"/>
      <c r="C80" s="400"/>
      <c r="D80" s="401"/>
      <c r="E80" s="402"/>
      <c r="F80" s="403"/>
      <c r="G80" s="400"/>
      <c r="H80" s="401"/>
      <c r="I80" s="400"/>
      <c r="J80" s="400"/>
      <c r="K80" s="404"/>
      <c r="L80" s="405"/>
      <c r="M80" s="400"/>
      <c r="N80" s="370"/>
      <c r="O80" s="366"/>
      <c r="P80" s="367"/>
    </row>
  </sheetData>
  <sheetProtection/>
  <mergeCells count="18">
    <mergeCell ref="A1:A71"/>
    <mergeCell ref="B74:P74"/>
    <mergeCell ref="F46:H46"/>
    <mergeCell ref="F38:H38"/>
    <mergeCell ref="F57:H57"/>
    <mergeCell ref="F58:H58"/>
    <mergeCell ref="B72:P72"/>
    <mergeCell ref="B73:P73"/>
    <mergeCell ref="N68:P68"/>
    <mergeCell ref="N56:P56"/>
    <mergeCell ref="N51:P51"/>
    <mergeCell ref="N45:P45"/>
    <mergeCell ref="N40:P40"/>
    <mergeCell ref="J10:P10"/>
    <mergeCell ref="B10:H10"/>
    <mergeCell ref="B1:P1"/>
    <mergeCell ref="B2:P2"/>
    <mergeCell ref="B3:P3"/>
  </mergeCells>
  <printOptions/>
  <pageMargins left="0.25" right="0.25" top="0.75" bottom="0.75" header="0.3" footer="0.3"/>
  <pageSetup fitToHeight="1" fitToWidth="1" horizontalDpi="600" verticalDpi="600" orientation="portrait" paperSize="9" scale="67" r:id="rId5"/>
  <drawing r:id="rId4"/>
  <legacyDrawing r:id="rId3"/>
  <oleObjects>
    <oleObject progId="PBrush" shapeId="1556208" r:id="rId1"/>
    <oleObject progId="PBrush" shapeId="159451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T66"/>
  <sheetViews>
    <sheetView zoomScalePageLayoutView="0" workbookViewId="0" topLeftCell="AB1">
      <selection activeCell="AK19" sqref="AK19:AK21"/>
    </sheetView>
  </sheetViews>
  <sheetFormatPr defaultColWidth="9.00390625" defaultRowHeight="12.75"/>
  <cols>
    <col min="2" max="2" width="18.75390625" style="71" customWidth="1"/>
    <col min="3" max="3" width="9.125" style="81" customWidth="1"/>
    <col min="6" max="6" width="11.25390625" style="0" bestFit="1" customWidth="1"/>
    <col min="7" max="7" width="18.75390625" style="71" customWidth="1"/>
    <col min="8" max="8" width="9.125" style="81" customWidth="1"/>
    <col min="12" max="12" width="18.75390625" style="71" customWidth="1"/>
    <col min="13" max="13" width="9.125" style="81" customWidth="1"/>
    <col min="16" max="16" width="10.75390625" style="0" bestFit="1" customWidth="1"/>
    <col min="17" max="17" width="18.75390625" style="71" customWidth="1"/>
    <col min="18" max="18" width="9.125" style="81" customWidth="1"/>
    <col min="21" max="21" width="10.75390625" style="0" bestFit="1" customWidth="1"/>
    <col min="22" max="22" width="9.125" style="0" customWidth="1"/>
    <col min="30" max="30" width="27.125" style="0" customWidth="1"/>
    <col min="31" max="31" width="9.125" style="3" customWidth="1"/>
    <col min="35" max="35" width="15.25390625" style="0" customWidth="1"/>
    <col min="37" max="37" width="23.75390625" style="0" customWidth="1"/>
    <col min="38" max="41" width="18.25390625" style="0" customWidth="1"/>
    <col min="42" max="43" width="12.75390625" style="0" customWidth="1"/>
    <col min="45" max="45" width="9.875" style="0" customWidth="1"/>
    <col min="46" max="46" width="15.125" style="0" customWidth="1"/>
  </cols>
  <sheetData>
    <row r="1" spans="1:40" ht="12.75">
      <c r="A1" t="s">
        <v>156</v>
      </c>
      <c r="C1" s="198">
        <v>0.2</v>
      </c>
      <c r="D1" s="196">
        <v>0.15</v>
      </c>
      <c r="E1" s="197">
        <v>0.03</v>
      </c>
      <c r="AD1" s="216">
        <v>0.2</v>
      </c>
      <c r="AF1" s="3"/>
      <c r="AK1" s="229" t="s">
        <v>161</v>
      </c>
      <c r="AL1" s="230">
        <v>0.15</v>
      </c>
      <c r="AN1" s="225">
        <v>0.1</v>
      </c>
    </row>
    <row r="2" ht="12.75">
      <c r="B2" s="209"/>
    </row>
    <row r="3" ht="13.5" thickBot="1"/>
    <row r="4" spans="2:35" ht="23.25" thickBot="1">
      <c r="B4" s="69" t="s">
        <v>29</v>
      </c>
      <c r="C4" s="50" t="s">
        <v>39</v>
      </c>
      <c r="D4" s="51" t="s">
        <v>159</v>
      </c>
      <c r="E4" s="52" t="s">
        <v>158</v>
      </c>
      <c r="F4" s="53" t="s">
        <v>157</v>
      </c>
      <c r="G4" s="69" t="s">
        <v>29</v>
      </c>
      <c r="H4" s="50" t="s">
        <v>39</v>
      </c>
      <c r="I4" s="51" t="s">
        <v>159</v>
      </c>
      <c r="J4" s="52" t="s">
        <v>158</v>
      </c>
      <c r="K4" s="53" t="s">
        <v>157</v>
      </c>
      <c r="L4" s="69" t="s">
        <v>29</v>
      </c>
      <c r="M4" s="50" t="s">
        <v>39</v>
      </c>
      <c r="N4" s="51" t="s">
        <v>159</v>
      </c>
      <c r="O4" s="52" t="s">
        <v>158</v>
      </c>
      <c r="P4" s="53" t="s">
        <v>157</v>
      </c>
      <c r="Q4" s="69" t="s">
        <v>29</v>
      </c>
      <c r="R4" s="50" t="s">
        <v>39</v>
      </c>
      <c r="S4" s="51" t="s">
        <v>159</v>
      </c>
      <c r="T4" s="52" t="s">
        <v>158</v>
      </c>
      <c r="U4" s="53" t="s">
        <v>157</v>
      </c>
      <c r="W4" s="460" t="s">
        <v>118</v>
      </c>
      <c r="X4" s="461"/>
      <c r="Y4" s="461"/>
      <c r="Z4" s="461"/>
      <c r="AA4" s="461"/>
      <c r="AB4" s="461"/>
      <c r="AC4" s="461"/>
      <c r="AD4" s="461"/>
      <c r="AE4" s="215"/>
      <c r="AH4" s="450" t="s">
        <v>160</v>
      </c>
      <c r="AI4" s="450"/>
    </row>
    <row r="5" spans="2:46" ht="13.5" customHeight="1" thickBot="1">
      <c r="B5" s="72"/>
      <c r="C5" s="80"/>
      <c r="D5" s="4"/>
      <c r="E5" s="4"/>
      <c r="F5" s="16"/>
      <c r="G5" s="72"/>
      <c r="H5" s="80"/>
      <c r="I5" s="4"/>
      <c r="J5" s="4"/>
      <c r="K5" s="2"/>
      <c r="L5" s="72"/>
      <c r="M5" s="80"/>
      <c r="N5" s="4"/>
      <c r="O5" s="4"/>
      <c r="P5" s="1"/>
      <c r="Q5" s="72"/>
      <c r="R5" s="80"/>
      <c r="S5" s="4"/>
      <c r="T5" s="4"/>
      <c r="W5" s="41"/>
      <c r="X5" s="41"/>
      <c r="Y5" s="41"/>
      <c r="Z5" s="41"/>
      <c r="AA5" s="41"/>
      <c r="AB5" s="41"/>
      <c r="AC5" s="41"/>
      <c r="AD5" s="41"/>
      <c r="AE5" s="41"/>
      <c r="AK5" s="222" t="s">
        <v>102</v>
      </c>
      <c r="AL5" s="223"/>
      <c r="AM5" s="223"/>
      <c r="AN5" s="223"/>
      <c r="AO5" s="224"/>
      <c r="AT5" s="228" t="s">
        <v>160</v>
      </c>
    </row>
    <row r="6" spans="2:41" ht="13.5" customHeight="1" thickBot="1">
      <c r="B6" s="464" t="s">
        <v>50</v>
      </c>
      <c r="C6" s="465"/>
      <c r="D6" s="465"/>
      <c r="E6" s="465"/>
      <c r="F6" s="465"/>
      <c r="G6" s="465"/>
      <c r="H6" s="465"/>
      <c r="I6" s="466"/>
      <c r="J6" s="49"/>
      <c r="K6" s="2"/>
      <c r="L6" s="464" t="s">
        <v>31</v>
      </c>
      <c r="M6" s="465"/>
      <c r="N6" s="465"/>
      <c r="O6" s="465"/>
      <c r="P6" s="465"/>
      <c r="Q6" s="465"/>
      <c r="R6" s="465"/>
      <c r="S6" s="466"/>
      <c r="T6" s="49"/>
      <c r="W6" s="457" t="s">
        <v>93</v>
      </c>
      <c r="X6" s="458"/>
      <c r="Y6" s="458"/>
      <c r="Z6" s="459"/>
      <c r="AA6" s="457" t="s">
        <v>117</v>
      </c>
      <c r="AB6" s="458"/>
      <c r="AC6" s="459"/>
      <c r="AD6" s="210" t="s">
        <v>30</v>
      </c>
      <c r="AE6" s="41"/>
      <c r="AF6" s="217"/>
      <c r="AK6" s="5" t="s">
        <v>93</v>
      </c>
      <c r="AL6" s="6" t="s">
        <v>39</v>
      </c>
      <c r="AM6" s="6" t="s">
        <v>95</v>
      </c>
      <c r="AN6" s="7" t="s">
        <v>94</v>
      </c>
      <c r="AO6" s="8" t="s">
        <v>30</v>
      </c>
    </row>
    <row r="7" spans="2:46" ht="13.5" thickBot="1">
      <c r="B7" s="88" t="s">
        <v>61</v>
      </c>
      <c r="C7" s="89">
        <v>2</v>
      </c>
      <c r="D7" s="90">
        <f aca="true" t="shared" si="0" ref="D7:D38">ROUND(E7,-2)</f>
        <v>180400</v>
      </c>
      <c r="E7" s="54">
        <f>F7+F7*$C$1</f>
        <v>180360</v>
      </c>
      <c r="F7" s="55">
        <v>150300</v>
      </c>
      <c r="G7" s="97" t="s">
        <v>82</v>
      </c>
      <c r="H7" s="98">
        <v>2</v>
      </c>
      <c r="I7" s="90">
        <f>ROUND(J7,-2)</f>
        <v>171500</v>
      </c>
      <c r="J7" s="54">
        <f aca="true" t="shared" si="1" ref="J7:J13">K7+K7*$C$1</f>
        <v>171480</v>
      </c>
      <c r="K7" s="56">
        <v>142900</v>
      </c>
      <c r="L7" s="153" t="s">
        <v>153</v>
      </c>
      <c r="M7" s="154">
        <v>3</v>
      </c>
      <c r="N7" s="155">
        <f>ROUND(O7,-2)</f>
        <v>287700</v>
      </c>
      <c r="O7" s="57">
        <f>P7+P7*$E$1</f>
        <v>287679</v>
      </c>
      <c r="P7" s="56">
        <v>279300</v>
      </c>
      <c r="Q7" s="153" t="s">
        <v>13</v>
      </c>
      <c r="R7" s="175">
        <v>2</v>
      </c>
      <c r="S7" s="162">
        <f>ROUND(T7,-2)</f>
        <v>1140800</v>
      </c>
      <c r="T7" s="59">
        <f>U7+U7*$E$1</f>
        <v>1140828</v>
      </c>
      <c r="U7" s="60">
        <v>1107600</v>
      </c>
      <c r="W7" s="451" t="s">
        <v>116</v>
      </c>
      <c r="X7" s="452"/>
      <c r="Y7" s="452"/>
      <c r="Z7" s="453"/>
      <c r="AA7" s="451">
        <v>2.5</v>
      </c>
      <c r="AB7" s="452"/>
      <c r="AC7" s="453"/>
      <c r="AD7" s="212">
        <f>ROUND(AE7,-2)</f>
        <v>186700</v>
      </c>
      <c r="AE7" s="226">
        <f>AF7+AF7*$AD$1</f>
        <v>186720</v>
      </c>
      <c r="AF7" s="218">
        <v>155600</v>
      </c>
      <c r="AH7" s="219">
        <v>1.18</v>
      </c>
      <c r="AI7" s="220">
        <f>AD7/AH7</f>
        <v>158220.33898305087</v>
      </c>
      <c r="AK7" s="479" t="s">
        <v>113</v>
      </c>
      <c r="AL7" s="21">
        <v>0.8</v>
      </c>
      <c r="AM7" s="22" t="s">
        <v>97</v>
      </c>
      <c r="AN7" s="22">
        <v>5</v>
      </c>
      <c r="AO7" s="45">
        <f>ROUND(AP7,-2)</f>
        <v>150700</v>
      </c>
      <c r="AP7" s="227">
        <f>AQ7+AQ7*$AN$1</f>
        <v>150700</v>
      </c>
      <c r="AQ7" s="218">
        <v>137000</v>
      </c>
      <c r="AS7" s="219">
        <v>1.18</v>
      </c>
      <c r="AT7" s="220">
        <f>AO7/AS7</f>
        <v>127711.86440677967</v>
      </c>
    </row>
    <row r="8" spans="2:46" ht="13.5" thickBot="1">
      <c r="B8" s="91" t="s">
        <v>62</v>
      </c>
      <c r="C8" s="92">
        <v>2.5</v>
      </c>
      <c r="D8" s="90">
        <f t="shared" si="0"/>
        <v>135100</v>
      </c>
      <c r="E8" s="54">
        <f aca="true" t="shared" si="2" ref="E8:E66">F8+F8*$C$1</f>
        <v>135120</v>
      </c>
      <c r="F8" s="55">
        <v>112600</v>
      </c>
      <c r="G8" s="99" t="s">
        <v>88</v>
      </c>
      <c r="H8" s="107">
        <v>2.5</v>
      </c>
      <c r="I8" s="90">
        <f aca="true" t="shared" si="3" ref="I8:I13">ROUND(J8,-2)</f>
        <v>135400</v>
      </c>
      <c r="J8" s="54">
        <f t="shared" si="1"/>
        <v>135360</v>
      </c>
      <c r="K8" s="56">
        <v>112800</v>
      </c>
      <c r="L8" s="156" t="s">
        <v>42</v>
      </c>
      <c r="M8" s="157" t="s">
        <v>32</v>
      </c>
      <c r="N8" s="155">
        <f aca="true" t="shared" si="4" ref="N8:N66">ROUND(O8,-2)</f>
        <v>281300</v>
      </c>
      <c r="O8" s="57">
        <f>P8+P8*$E$1</f>
        <v>281293</v>
      </c>
      <c r="P8" s="61">
        <v>273100</v>
      </c>
      <c r="Q8" s="184" t="s">
        <v>58</v>
      </c>
      <c r="R8" s="177">
        <v>2.5</v>
      </c>
      <c r="S8" s="162">
        <f aca="true" t="shared" si="5" ref="S8:S66">ROUND(T8,-2)</f>
        <v>960200</v>
      </c>
      <c r="T8" s="59">
        <f aca="true" t="shared" si="6" ref="T8:T64">U8+U8*$E$1</f>
        <v>960166</v>
      </c>
      <c r="U8" s="60">
        <v>932200</v>
      </c>
      <c r="W8" s="451" t="s">
        <v>116</v>
      </c>
      <c r="X8" s="452"/>
      <c r="Y8" s="452"/>
      <c r="Z8" s="453"/>
      <c r="AA8" s="451">
        <v>3</v>
      </c>
      <c r="AB8" s="452"/>
      <c r="AC8" s="453"/>
      <c r="AD8" s="212">
        <f>ROUND(AE8,-2)</f>
        <v>139700</v>
      </c>
      <c r="AE8" s="226">
        <f>AF8+AF8*$AD$1</f>
        <v>139680</v>
      </c>
      <c r="AF8" s="218">
        <v>116400</v>
      </c>
      <c r="AH8" s="219">
        <v>1.18</v>
      </c>
      <c r="AI8" s="220">
        <f aca="true" t="shared" si="7" ref="AI8:AI46">AD8/AH8</f>
        <v>118389.83050847458</v>
      </c>
      <c r="AK8" s="480"/>
      <c r="AL8" s="19">
        <v>0.8</v>
      </c>
      <c r="AM8" s="20" t="s">
        <v>98</v>
      </c>
      <c r="AN8" s="20">
        <v>15</v>
      </c>
      <c r="AO8" s="45">
        <f aca="true" t="shared" si="8" ref="AO8:AO24">ROUND(AP8,-2)</f>
        <v>132000</v>
      </c>
      <c r="AP8" s="227">
        <f aca="true" t="shared" si="9" ref="AP8:AP24">AQ8+AQ8*$AN$1</f>
        <v>132000</v>
      </c>
      <c r="AQ8" s="218">
        <v>120000</v>
      </c>
      <c r="AS8" s="219">
        <v>1.18</v>
      </c>
      <c r="AT8" s="220">
        <f aca="true" t="shared" si="10" ref="AT8:AT52">AO8/AS8</f>
        <v>111864.40677966102</v>
      </c>
    </row>
    <row r="9" spans="2:46" ht="13.5" thickBot="1">
      <c r="B9" s="91" t="s">
        <v>63</v>
      </c>
      <c r="C9" s="93">
        <v>3</v>
      </c>
      <c r="D9" s="90">
        <f t="shared" si="0"/>
        <v>104300</v>
      </c>
      <c r="E9" s="54">
        <f t="shared" si="2"/>
        <v>104280</v>
      </c>
      <c r="F9" s="55">
        <v>86900</v>
      </c>
      <c r="G9" s="99"/>
      <c r="H9" s="102">
        <v>3</v>
      </c>
      <c r="I9" s="90">
        <f t="shared" si="3"/>
        <v>100700</v>
      </c>
      <c r="J9" s="54">
        <f t="shared" si="1"/>
        <v>100680</v>
      </c>
      <c r="K9" s="56">
        <v>83900</v>
      </c>
      <c r="L9" s="158" t="s">
        <v>0</v>
      </c>
      <c r="M9" s="159">
        <v>2.5</v>
      </c>
      <c r="N9" s="155">
        <f t="shared" si="4"/>
        <v>453000</v>
      </c>
      <c r="O9" s="57">
        <f aca="true" t="shared" si="11" ref="O9:O66">P9+P9*$E$1</f>
        <v>452994</v>
      </c>
      <c r="P9" s="56">
        <v>439800</v>
      </c>
      <c r="Q9" s="167"/>
      <c r="R9" s="175">
        <v>3</v>
      </c>
      <c r="S9" s="162">
        <f t="shared" si="5"/>
        <v>744200</v>
      </c>
      <c r="T9" s="59">
        <f t="shared" si="6"/>
        <v>744175</v>
      </c>
      <c r="U9" s="60">
        <v>722500</v>
      </c>
      <c r="W9" s="451" t="s">
        <v>116</v>
      </c>
      <c r="X9" s="452"/>
      <c r="Y9" s="452"/>
      <c r="Z9" s="453"/>
      <c r="AA9" s="454" t="s">
        <v>32</v>
      </c>
      <c r="AB9" s="455"/>
      <c r="AC9" s="456"/>
      <c r="AD9" s="212">
        <f>ROUND(AE9,-2)</f>
        <v>133600</v>
      </c>
      <c r="AE9" s="226">
        <f>AF9+AF9*$AD$1</f>
        <v>133560</v>
      </c>
      <c r="AF9" s="218">
        <v>111300</v>
      </c>
      <c r="AH9" s="219">
        <v>1.18</v>
      </c>
      <c r="AI9" s="220">
        <f t="shared" si="7"/>
        <v>113220.33898305085</v>
      </c>
      <c r="AK9" s="479" t="s">
        <v>114</v>
      </c>
      <c r="AL9" s="21">
        <v>1</v>
      </c>
      <c r="AM9" s="22" t="s">
        <v>97</v>
      </c>
      <c r="AN9" s="22">
        <v>5</v>
      </c>
      <c r="AO9" s="45">
        <f t="shared" si="8"/>
        <v>138600</v>
      </c>
      <c r="AP9" s="227">
        <f t="shared" si="9"/>
        <v>138600</v>
      </c>
      <c r="AQ9" s="218">
        <v>126000</v>
      </c>
      <c r="AS9" s="219">
        <v>1.18</v>
      </c>
      <c r="AT9" s="220">
        <f t="shared" si="10"/>
        <v>117457.62711864407</v>
      </c>
    </row>
    <row r="10" spans="2:46" ht="13.5" thickBot="1">
      <c r="B10" s="91" t="s">
        <v>64</v>
      </c>
      <c r="C10" s="94" t="s">
        <v>32</v>
      </c>
      <c r="D10" s="90">
        <f t="shared" si="0"/>
        <v>103100</v>
      </c>
      <c r="E10" s="54">
        <f t="shared" si="2"/>
        <v>103080</v>
      </c>
      <c r="F10" s="55">
        <v>85900</v>
      </c>
      <c r="G10" s="103"/>
      <c r="H10" s="104" t="s">
        <v>32</v>
      </c>
      <c r="I10" s="90">
        <f t="shared" si="3"/>
        <v>99000</v>
      </c>
      <c r="J10" s="54">
        <f t="shared" si="1"/>
        <v>99000</v>
      </c>
      <c r="K10" s="56">
        <v>82500</v>
      </c>
      <c r="L10" s="156"/>
      <c r="M10" s="160" t="s">
        <v>36</v>
      </c>
      <c r="N10" s="155">
        <f t="shared" si="4"/>
        <v>442100</v>
      </c>
      <c r="O10" s="57">
        <f t="shared" si="11"/>
        <v>442076</v>
      </c>
      <c r="P10" s="56">
        <v>429200</v>
      </c>
      <c r="Q10" s="187"/>
      <c r="R10" s="164" t="s">
        <v>32</v>
      </c>
      <c r="S10" s="162">
        <f t="shared" si="5"/>
        <v>733600</v>
      </c>
      <c r="T10" s="59">
        <f t="shared" si="6"/>
        <v>733566</v>
      </c>
      <c r="U10" s="60">
        <v>712200</v>
      </c>
      <c r="W10" s="18"/>
      <c r="X10" s="18"/>
      <c r="Y10" s="18"/>
      <c r="Z10" s="18"/>
      <c r="AA10" s="18"/>
      <c r="AB10" s="18"/>
      <c r="AC10" s="18"/>
      <c r="AD10" s="18"/>
      <c r="AE10" s="226"/>
      <c r="AF10" s="218"/>
      <c r="AI10" s="17"/>
      <c r="AK10" s="475"/>
      <c r="AL10" s="23">
        <v>1</v>
      </c>
      <c r="AM10" s="24" t="s">
        <v>98</v>
      </c>
      <c r="AN10" s="24">
        <v>15</v>
      </c>
      <c r="AO10" s="45">
        <f t="shared" si="8"/>
        <v>122100</v>
      </c>
      <c r="AP10" s="227">
        <f t="shared" si="9"/>
        <v>122100</v>
      </c>
      <c r="AQ10" s="218">
        <v>111000</v>
      </c>
      <c r="AS10" s="219">
        <v>1.18</v>
      </c>
      <c r="AT10" s="220">
        <f t="shared" si="10"/>
        <v>103474.57627118645</v>
      </c>
    </row>
    <row r="11" spans="2:46" ht="12.75" customHeight="1" thickBot="1">
      <c r="B11" s="95"/>
      <c r="C11" s="96">
        <v>6</v>
      </c>
      <c r="D11" s="90">
        <f t="shared" si="0"/>
        <v>137600</v>
      </c>
      <c r="E11" s="54">
        <f t="shared" si="2"/>
        <v>137640</v>
      </c>
      <c r="F11" s="55">
        <v>114700</v>
      </c>
      <c r="G11" s="105"/>
      <c r="H11" s="106">
        <v>6</v>
      </c>
      <c r="I11" s="90">
        <f t="shared" si="3"/>
        <v>131500</v>
      </c>
      <c r="J11" s="54">
        <f t="shared" si="1"/>
        <v>131520</v>
      </c>
      <c r="K11" s="56">
        <v>109600</v>
      </c>
      <c r="L11" s="153" t="s">
        <v>155</v>
      </c>
      <c r="M11" s="154">
        <v>3</v>
      </c>
      <c r="N11" s="155">
        <f t="shared" si="4"/>
        <v>458900</v>
      </c>
      <c r="O11" s="57">
        <f t="shared" si="11"/>
        <v>458865</v>
      </c>
      <c r="P11" s="56">
        <v>445500</v>
      </c>
      <c r="Q11" s="167" t="s">
        <v>14</v>
      </c>
      <c r="R11" s="175">
        <v>2</v>
      </c>
      <c r="S11" s="162">
        <f t="shared" si="5"/>
        <v>2157400</v>
      </c>
      <c r="T11" s="59">
        <f t="shared" si="6"/>
        <v>2157438</v>
      </c>
      <c r="U11" s="60">
        <v>2094600</v>
      </c>
      <c r="W11" s="457" t="s">
        <v>93</v>
      </c>
      <c r="X11" s="458"/>
      <c r="Y11" s="458"/>
      <c r="Z11" s="459"/>
      <c r="AA11" s="457" t="s">
        <v>117</v>
      </c>
      <c r="AB11" s="458"/>
      <c r="AC11" s="459"/>
      <c r="AD11" s="210" t="s">
        <v>30</v>
      </c>
      <c r="AE11" s="226"/>
      <c r="AF11" s="218"/>
      <c r="AI11" s="17"/>
      <c r="AK11" s="476"/>
      <c r="AL11" s="30">
        <v>1</v>
      </c>
      <c r="AM11" s="31" t="s">
        <v>99</v>
      </c>
      <c r="AN11" s="31">
        <v>15</v>
      </c>
      <c r="AO11" s="45">
        <f t="shared" si="8"/>
        <v>127600</v>
      </c>
      <c r="AP11" s="227">
        <f t="shared" si="9"/>
        <v>127600</v>
      </c>
      <c r="AQ11" s="218">
        <v>116000</v>
      </c>
      <c r="AS11" s="219">
        <v>1.18</v>
      </c>
      <c r="AT11" s="220">
        <f t="shared" si="10"/>
        <v>108135.59322033898</v>
      </c>
    </row>
    <row r="12" spans="2:46" ht="12.75" customHeight="1" thickBot="1">
      <c r="B12" s="97" t="s">
        <v>65</v>
      </c>
      <c r="C12" s="98">
        <v>2</v>
      </c>
      <c r="D12" s="90">
        <f t="shared" si="0"/>
        <v>213800</v>
      </c>
      <c r="E12" s="54">
        <f t="shared" si="2"/>
        <v>213840</v>
      </c>
      <c r="F12" s="55">
        <v>178200</v>
      </c>
      <c r="G12" s="97" t="s">
        <v>127</v>
      </c>
      <c r="H12" s="111">
        <v>3</v>
      </c>
      <c r="I12" s="90">
        <f t="shared" si="3"/>
        <v>110800</v>
      </c>
      <c r="J12" s="54">
        <f t="shared" si="1"/>
        <v>110760</v>
      </c>
      <c r="K12" s="56">
        <v>92300</v>
      </c>
      <c r="L12" s="156"/>
      <c r="M12" s="157" t="s">
        <v>32</v>
      </c>
      <c r="N12" s="155">
        <f t="shared" si="4"/>
        <v>454600</v>
      </c>
      <c r="O12" s="57">
        <f t="shared" si="11"/>
        <v>454642</v>
      </c>
      <c r="P12" s="56">
        <v>441400</v>
      </c>
      <c r="Q12" s="184" t="s">
        <v>58</v>
      </c>
      <c r="R12" s="175">
        <v>3</v>
      </c>
      <c r="S12" s="162">
        <f t="shared" si="5"/>
        <v>1792800</v>
      </c>
      <c r="T12" s="59">
        <f t="shared" si="6"/>
        <v>1792818</v>
      </c>
      <c r="U12" s="60">
        <v>1740600</v>
      </c>
      <c r="W12" s="451" t="s">
        <v>119</v>
      </c>
      <c r="X12" s="452"/>
      <c r="Y12" s="452"/>
      <c r="Z12" s="453"/>
      <c r="AA12" s="451">
        <v>2.5</v>
      </c>
      <c r="AB12" s="452"/>
      <c r="AC12" s="453"/>
      <c r="AD12" s="212">
        <f>ROUND(AE12,-2)</f>
        <v>194300</v>
      </c>
      <c r="AE12" s="226">
        <f>AF12+AF12*$AD$1</f>
        <v>194280</v>
      </c>
      <c r="AF12" s="218">
        <v>161900</v>
      </c>
      <c r="AH12" s="219">
        <v>1.18</v>
      </c>
      <c r="AI12" s="220">
        <f t="shared" si="7"/>
        <v>164661.01694915254</v>
      </c>
      <c r="AK12" s="481" t="s">
        <v>126</v>
      </c>
      <c r="AL12" s="25">
        <v>1.2</v>
      </c>
      <c r="AM12" s="26" t="s">
        <v>97</v>
      </c>
      <c r="AN12" s="26">
        <v>5</v>
      </c>
      <c r="AO12" s="45">
        <f t="shared" si="8"/>
        <v>132000</v>
      </c>
      <c r="AP12" s="227">
        <f t="shared" si="9"/>
        <v>132000</v>
      </c>
      <c r="AQ12" s="218">
        <v>120000</v>
      </c>
      <c r="AS12" s="219">
        <v>1.18</v>
      </c>
      <c r="AT12" s="220">
        <f t="shared" si="10"/>
        <v>111864.40677966102</v>
      </c>
    </row>
    <row r="13" spans="2:46" ht="13.5" thickBot="1">
      <c r="B13" s="99" t="s">
        <v>88</v>
      </c>
      <c r="C13" s="100">
        <v>2.5</v>
      </c>
      <c r="D13" s="90">
        <f t="shared" si="0"/>
        <v>166100</v>
      </c>
      <c r="E13" s="54">
        <f t="shared" si="2"/>
        <v>166080</v>
      </c>
      <c r="F13" s="55">
        <v>138400</v>
      </c>
      <c r="G13" s="117" t="s">
        <v>129</v>
      </c>
      <c r="H13" s="114" t="s">
        <v>32</v>
      </c>
      <c r="I13" s="118">
        <f t="shared" si="3"/>
        <v>108700</v>
      </c>
      <c r="J13" s="54">
        <f t="shared" si="1"/>
        <v>108720</v>
      </c>
      <c r="K13" s="56">
        <v>90600</v>
      </c>
      <c r="L13" s="153" t="s">
        <v>111</v>
      </c>
      <c r="M13" s="161">
        <v>3</v>
      </c>
      <c r="N13" s="155">
        <f t="shared" si="4"/>
        <v>994100</v>
      </c>
      <c r="O13" s="57">
        <f t="shared" si="11"/>
        <v>994053</v>
      </c>
      <c r="P13" s="56">
        <v>965100</v>
      </c>
      <c r="Q13" s="187"/>
      <c r="R13" s="164" t="s">
        <v>32</v>
      </c>
      <c r="S13" s="162">
        <f t="shared" si="5"/>
        <v>1738100</v>
      </c>
      <c r="T13" s="59">
        <f t="shared" si="6"/>
        <v>1738125</v>
      </c>
      <c r="U13" s="60">
        <v>1687500</v>
      </c>
      <c r="W13" s="451" t="s">
        <v>119</v>
      </c>
      <c r="X13" s="452"/>
      <c r="Y13" s="452"/>
      <c r="Z13" s="453"/>
      <c r="AA13" s="451">
        <v>3</v>
      </c>
      <c r="AB13" s="452"/>
      <c r="AC13" s="453"/>
      <c r="AD13" s="212">
        <f>ROUND(AE13,-2)</f>
        <v>145700</v>
      </c>
      <c r="AE13" s="226">
        <f>AF13+AF13*$AD$1</f>
        <v>145680</v>
      </c>
      <c r="AF13" s="218">
        <v>121400</v>
      </c>
      <c r="AH13" s="219">
        <v>1.18</v>
      </c>
      <c r="AI13" s="220">
        <f t="shared" si="7"/>
        <v>123474.57627118645</v>
      </c>
      <c r="AK13" s="482"/>
      <c r="AL13" s="27">
        <v>1.2</v>
      </c>
      <c r="AM13" s="24" t="s">
        <v>98</v>
      </c>
      <c r="AN13" s="24">
        <v>15</v>
      </c>
      <c r="AO13" s="45">
        <f t="shared" si="8"/>
        <v>110000</v>
      </c>
      <c r="AP13" s="227">
        <f t="shared" si="9"/>
        <v>110000</v>
      </c>
      <c r="AQ13" s="218">
        <v>100000</v>
      </c>
      <c r="AS13" s="219">
        <v>1.18</v>
      </c>
      <c r="AT13" s="220">
        <f t="shared" si="10"/>
        <v>93220.33898305085</v>
      </c>
    </row>
    <row r="14" spans="2:46" ht="13.5" thickBot="1">
      <c r="B14" s="101"/>
      <c r="C14" s="102">
        <v>3</v>
      </c>
      <c r="D14" s="90">
        <f t="shared" si="0"/>
        <v>124200</v>
      </c>
      <c r="E14" s="54">
        <f t="shared" si="2"/>
        <v>124200</v>
      </c>
      <c r="F14" s="55">
        <v>103500</v>
      </c>
      <c r="G14" s="121" t="s">
        <v>83</v>
      </c>
      <c r="H14" s="140">
        <v>3</v>
      </c>
      <c r="I14" s="129">
        <f>ROUND(J14,-2)</f>
        <v>134100</v>
      </c>
      <c r="J14" s="54">
        <f>K14+K14*$D$1</f>
        <v>134090</v>
      </c>
      <c r="K14" s="56">
        <v>116600</v>
      </c>
      <c r="L14" s="163" t="s">
        <v>125</v>
      </c>
      <c r="M14" s="164" t="s">
        <v>32</v>
      </c>
      <c r="N14" s="155">
        <f t="shared" si="4"/>
        <v>971900</v>
      </c>
      <c r="O14" s="57">
        <f t="shared" si="11"/>
        <v>971908</v>
      </c>
      <c r="P14" s="56">
        <v>943600</v>
      </c>
      <c r="Q14" s="153" t="s">
        <v>15</v>
      </c>
      <c r="R14" s="154">
        <v>3</v>
      </c>
      <c r="S14" s="162">
        <f t="shared" si="5"/>
        <v>1847500</v>
      </c>
      <c r="T14" s="59">
        <f t="shared" si="6"/>
        <v>1847511</v>
      </c>
      <c r="U14" s="60">
        <v>1793700</v>
      </c>
      <c r="W14" s="451" t="s">
        <v>119</v>
      </c>
      <c r="X14" s="452"/>
      <c r="Y14" s="452"/>
      <c r="Z14" s="453"/>
      <c r="AA14" s="454" t="s">
        <v>32</v>
      </c>
      <c r="AB14" s="455"/>
      <c r="AC14" s="456"/>
      <c r="AD14" s="212">
        <f>ROUND(AE14,-2)</f>
        <v>139700</v>
      </c>
      <c r="AE14" s="226">
        <f>AF14+AF14*$AD$1</f>
        <v>139680</v>
      </c>
      <c r="AF14" s="218">
        <v>116400</v>
      </c>
      <c r="AH14" s="219">
        <v>1.18</v>
      </c>
      <c r="AI14" s="220">
        <f t="shared" si="7"/>
        <v>118389.83050847458</v>
      </c>
      <c r="AK14" s="482"/>
      <c r="AL14" s="27">
        <v>1.2</v>
      </c>
      <c r="AM14" s="24" t="s">
        <v>98</v>
      </c>
      <c r="AN14" s="24">
        <v>18</v>
      </c>
      <c r="AO14" s="45">
        <f t="shared" si="8"/>
        <v>108400</v>
      </c>
      <c r="AP14" s="227">
        <f t="shared" si="9"/>
        <v>108350</v>
      </c>
      <c r="AQ14" s="218">
        <v>98500</v>
      </c>
      <c r="AS14" s="219">
        <v>1.18</v>
      </c>
      <c r="AT14" s="220">
        <f t="shared" si="10"/>
        <v>91864.40677966102</v>
      </c>
    </row>
    <row r="15" spans="2:46" ht="12.75" customHeight="1" thickBot="1">
      <c r="B15" s="103"/>
      <c r="C15" s="104" t="s">
        <v>32</v>
      </c>
      <c r="D15" s="90">
        <f t="shared" si="0"/>
        <v>118900</v>
      </c>
      <c r="E15" s="54">
        <f t="shared" si="2"/>
        <v>118920</v>
      </c>
      <c r="F15" s="55">
        <v>99100</v>
      </c>
      <c r="G15" s="126"/>
      <c r="H15" s="127" t="s">
        <v>32</v>
      </c>
      <c r="I15" s="129">
        <f aca="true" t="shared" si="12" ref="I15:I32">ROUND(J15,-2)</f>
        <v>131700</v>
      </c>
      <c r="J15" s="54">
        <f aca="true" t="shared" si="13" ref="J15:J66">K15+K15*$D$1</f>
        <v>131675</v>
      </c>
      <c r="K15" s="56">
        <v>114500</v>
      </c>
      <c r="L15" s="165" t="s">
        <v>154</v>
      </c>
      <c r="M15" s="166">
        <v>4</v>
      </c>
      <c r="N15" s="155">
        <f t="shared" si="4"/>
        <v>897600</v>
      </c>
      <c r="O15" s="57">
        <f t="shared" si="11"/>
        <v>897645</v>
      </c>
      <c r="P15" s="56">
        <v>871500</v>
      </c>
      <c r="Q15" s="156"/>
      <c r="R15" s="157" t="s">
        <v>32</v>
      </c>
      <c r="S15" s="162">
        <f t="shared" si="5"/>
        <v>1814000</v>
      </c>
      <c r="T15" s="59">
        <f t="shared" si="6"/>
        <v>1814036</v>
      </c>
      <c r="U15" s="60">
        <v>1761200</v>
      </c>
      <c r="W15" s="18"/>
      <c r="X15" s="18"/>
      <c r="Y15" s="18"/>
      <c r="Z15" s="18"/>
      <c r="AA15" s="18"/>
      <c r="AB15" s="18"/>
      <c r="AC15" s="18"/>
      <c r="AD15" s="18"/>
      <c r="AE15" s="226"/>
      <c r="AF15" s="218"/>
      <c r="AI15" s="17"/>
      <c r="AK15" s="483"/>
      <c r="AL15" s="28">
        <v>1.2</v>
      </c>
      <c r="AM15" s="20" t="s">
        <v>99</v>
      </c>
      <c r="AN15" s="20">
        <v>15</v>
      </c>
      <c r="AO15" s="45">
        <f t="shared" si="8"/>
        <v>113900</v>
      </c>
      <c r="AP15" s="227">
        <f t="shared" si="9"/>
        <v>113850</v>
      </c>
      <c r="AQ15" s="218">
        <v>103500</v>
      </c>
      <c r="AS15" s="219">
        <v>1.18</v>
      </c>
      <c r="AT15" s="220">
        <f t="shared" si="10"/>
        <v>96525.42372881356</v>
      </c>
    </row>
    <row r="16" spans="2:46" ht="12.75" customHeight="1" thickBot="1">
      <c r="B16" s="105"/>
      <c r="C16" s="106">
        <v>6</v>
      </c>
      <c r="D16" s="90">
        <f t="shared" si="0"/>
        <v>154100</v>
      </c>
      <c r="E16" s="54">
        <f t="shared" si="2"/>
        <v>154080</v>
      </c>
      <c r="F16" s="55">
        <v>128400</v>
      </c>
      <c r="G16" s="121" t="s">
        <v>43</v>
      </c>
      <c r="H16" s="122">
        <v>2.5</v>
      </c>
      <c r="I16" s="129">
        <f t="shared" si="12"/>
        <v>198000</v>
      </c>
      <c r="J16" s="54">
        <f t="shared" si="13"/>
        <v>198030</v>
      </c>
      <c r="K16" s="56">
        <v>172200</v>
      </c>
      <c r="L16" s="167" t="s">
        <v>153</v>
      </c>
      <c r="M16" s="161">
        <v>3</v>
      </c>
      <c r="N16" s="155">
        <f t="shared" si="4"/>
        <v>314400</v>
      </c>
      <c r="O16" s="57">
        <f t="shared" si="11"/>
        <v>314356</v>
      </c>
      <c r="P16" s="56">
        <v>305200</v>
      </c>
      <c r="Q16" s="188" t="s">
        <v>19</v>
      </c>
      <c r="R16" s="154">
        <v>3</v>
      </c>
      <c r="S16" s="162">
        <f t="shared" si="5"/>
        <v>605900</v>
      </c>
      <c r="T16" s="59">
        <f t="shared" si="6"/>
        <v>605949</v>
      </c>
      <c r="U16" s="60">
        <v>588300</v>
      </c>
      <c r="W16" s="18"/>
      <c r="X16" s="18"/>
      <c r="Y16" s="18"/>
      <c r="Z16" s="18"/>
      <c r="AA16" s="18"/>
      <c r="AB16" s="18"/>
      <c r="AC16" s="18"/>
      <c r="AD16" s="18"/>
      <c r="AE16" s="226"/>
      <c r="AF16" s="218"/>
      <c r="AI16" s="17"/>
      <c r="AK16" s="484" t="s">
        <v>113</v>
      </c>
      <c r="AL16" s="29">
        <v>1.4</v>
      </c>
      <c r="AM16" s="22" t="s">
        <v>98</v>
      </c>
      <c r="AN16" s="22">
        <v>15</v>
      </c>
      <c r="AO16" s="45">
        <f t="shared" si="8"/>
        <v>108900</v>
      </c>
      <c r="AP16" s="227">
        <f t="shared" si="9"/>
        <v>108900</v>
      </c>
      <c r="AQ16" s="218">
        <v>99000</v>
      </c>
      <c r="AS16" s="219">
        <v>1.18</v>
      </c>
      <c r="AT16" s="220">
        <f t="shared" si="10"/>
        <v>92288.13559322034</v>
      </c>
    </row>
    <row r="17" spans="2:46" ht="13.5" thickBot="1">
      <c r="B17" s="97" t="s">
        <v>130</v>
      </c>
      <c r="C17" s="98">
        <v>2</v>
      </c>
      <c r="D17" s="90">
        <f t="shared" si="0"/>
        <v>192100</v>
      </c>
      <c r="E17" s="54">
        <f t="shared" si="2"/>
        <v>192120</v>
      </c>
      <c r="F17" s="55">
        <v>160100</v>
      </c>
      <c r="G17" s="142"/>
      <c r="H17" s="125">
        <v>3</v>
      </c>
      <c r="I17" s="129">
        <f t="shared" si="12"/>
        <v>175700</v>
      </c>
      <c r="J17" s="54">
        <f t="shared" si="13"/>
        <v>175720</v>
      </c>
      <c r="K17" s="56">
        <v>152800</v>
      </c>
      <c r="L17" s="168" t="s">
        <v>41</v>
      </c>
      <c r="M17" s="169" t="s">
        <v>32</v>
      </c>
      <c r="N17" s="155">
        <f t="shared" si="4"/>
        <v>297900</v>
      </c>
      <c r="O17" s="57">
        <f t="shared" si="11"/>
        <v>297876</v>
      </c>
      <c r="P17" s="56">
        <v>289200</v>
      </c>
      <c r="Q17" s="189"/>
      <c r="R17" s="157" t="s">
        <v>32</v>
      </c>
      <c r="S17" s="162">
        <f t="shared" si="5"/>
        <v>605400</v>
      </c>
      <c r="T17" s="59">
        <f t="shared" si="6"/>
        <v>605434</v>
      </c>
      <c r="U17" s="60">
        <v>587800</v>
      </c>
      <c r="W17" s="18"/>
      <c r="X17" s="18"/>
      <c r="Y17" s="18"/>
      <c r="Z17" s="18"/>
      <c r="AA17" s="18"/>
      <c r="AB17" s="18"/>
      <c r="AC17" s="18"/>
      <c r="AD17" s="18"/>
      <c r="AE17" s="226"/>
      <c r="AF17" s="218"/>
      <c r="AI17" s="17"/>
      <c r="AK17" s="482"/>
      <c r="AL17" s="27">
        <v>1.4</v>
      </c>
      <c r="AM17" s="24" t="s">
        <v>98</v>
      </c>
      <c r="AN17" s="24">
        <v>18</v>
      </c>
      <c r="AO17" s="45">
        <f t="shared" si="8"/>
        <v>107800</v>
      </c>
      <c r="AP17" s="227">
        <f t="shared" si="9"/>
        <v>107800</v>
      </c>
      <c r="AQ17" s="218">
        <v>98000</v>
      </c>
      <c r="AS17" s="219">
        <v>1.18</v>
      </c>
      <c r="AT17" s="220">
        <f t="shared" si="10"/>
        <v>91355.93220338984</v>
      </c>
    </row>
    <row r="18" spans="2:46" ht="13.5" customHeight="1" thickBot="1">
      <c r="B18" s="99" t="s">
        <v>109</v>
      </c>
      <c r="C18" s="107">
        <v>2.5</v>
      </c>
      <c r="D18" s="90">
        <f t="shared" si="0"/>
        <v>147100</v>
      </c>
      <c r="E18" s="54">
        <f t="shared" si="2"/>
        <v>147120</v>
      </c>
      <c r="F18" s="55">
        <v>122600</v>
      </c>
      <c r="G18" s="130"/>
      <c r="H18" s="141" t="s">
        <v>32</v>
      </c>
      <c r="I18" s="129">
        <f t="shared" si="12"/>
        <v>169700</v>
      </c>
      <c r="J18" s="54">
        <f t="shared" si="13"/>
        <v>169740</v>
      </c>
      <c r="K18" s="56">
        <v>147600</v>
      </c>
      <c r="L18" s="158" t="s">
        <v>1</v>
      </c>
      <c r="M18" s="170">
        <v>2.5</v>
      </c>
      <c r="N18" s="155">
        <f t="shared" si="4"/>
        <v>602700</v>
      </c>
      <c r="O18" s="57">
        <f t="shared" si="11"/>
        <v>602653</v>
      </c>
      <c r="P18" s="56">
        <v>585100</v>
      </c>
      <c r="Q18" s="153" t="s">
        <v>16</v>
      </c>
      <c r="R18" s="154">
        <v>2</v>
      </c>
      <c r="S18" s="162">
        <f t="shared" si="5"/>
        <v>1236100</v>
      </c>
      <c r="T18" s="59">
        <f t="shared" si="6"/>
        <v>1236103</v>
      </c>
      <c r="U18" s="60">
        <v>1200100</v>
      </c>
      <c r="W18" s="18"/>
      <c r="X18" s="18"/>
      <c r="Y18" s="18"/>
      <c r="Z18" s="18"/>
      <c r="AA18" s="18"/>
      <c r="AB18" s="18"/>
      <c r="AC18" s="18"/>
      <c r="AD18" s="18"/>
      <c r="AE18" s="226"/>
      <c r="AF18" s="218"/>
      <c r="AI18" s="17"/>
      <c r="AK18" s="485"/>
      <c r="AL18" s="30">
        <v>1.4</v>
      </c>
      <c r="AM18" s="31" t="s">
        <v>99</v>
      </c>
      <c r="AN18" s="31">
        <v>15</v>
      </c>
      <c r="AO18" s="45">
        <f t="shared" si="8"/>
        <v>113300</v>
      </c>
      <c r="AP18" s="227">
        <f t="shared" si="9"/>
        <v>113300</v>
      </c>
      <c r="AQ18" s="218">
        <v>103000</v>
      </c>
      <c r="AS18" s="219">
        <v>1.18</v>
      </c>
      <c r="AT18" s="220">
        <f t="shared" si="10"/>
        <v>96016.94915254238</v>
      </c>
    </row>
    <row r="19" spans="2:46" ht="13.5" customHeight="1" thickBot="1">
      <c r="B19" s="99" t="s">
        <v>110</v>
      </c>
      <c r="C19" s="102">
        <v>3</v>
      </c>
      <c r="D19" s="90">
        <f t="shared" si="0"/>
        <v>110400</v>
      </c>
      <c r="E19" s="54">
        <f t="shared" si="2"/>
        <v>110400</v>
      </c>
      <c r="F19" s="55">
        <v>92000</v>
      </c>
      <c r="G19" s="128" t="s">
        <v>6</v>
      </c>
      <c r="H19" s="122">
        <v>2.5</v>
      </c>
      <c r="I19" s="129">
        <f t="shared" si="12"/>
        <v>190700</v>
      </c>
      <c r="J19" s="54">
        <f t="shared" si="13"/>
        <v>190670</v>
      </c>
      <c r="K19" s="56">
        <v>165800</v>
      </c>
      <c r="L19" s="171"/>
      <c r="M19" s="172">
        <v>3</v>
      </c>
      <c r="N19" s="155">
        <f t="shared" si="4"/>
        <v>489000</v>
      </c>
      <c r="O19" s="57">
        <f t="shared" si="11"/>
        <v>489044</v>
      </c>
      <c r="P19" s="56">
        <v>474800</v>
      </c>
      <c r="Q19" s="167"/>
      <c r="R19" s="159">
        <v>2.5</v>
      </c>
      <c r="S19" s="162">
        <f t="shared" si="5"/>
        <v>955300</v>
      </c>
      <c r="T19" s="59">
        <f t="shared" si="6"/>
        <v>955325</v>
      </c>
      <c r="U19" s="60">
        <v>927500</v>
      </c>
      <c r="W19" s="460" t="s">
        <v>120</v>
      </c>
      <c r="X19" s="461"/>
      <c r="Y19" s="461"/>
      <c r="Z19" s="461"/>
      <c r="AA19" s="461"/>
      <c r="AB19" s="461"/>
      <c r="AC19" s="461"/>
      <c r="AD19" s="461"/>
      <c r="AE19" s="226"/>
      <c r="AF19" s="218"/>
      <c r="AI19" s="17"/>
      <c r="AK19" s="486" t="s">
        <v>112</v>
      </c>
      <c r="AL19" s="26">
        <v>1.6</v>
      </c>
      <c r="AM19" s="26" t="s">
        <v>98</v>
      </c>
      <c r="AN19" s="26">
        <v>15</v>
      </c>
      <c r="AO19" s="45">
        <f t="shared" si="8"/>
        <v>107800</v>
      </c>
      <c r="AP19" s="227">
        <f t="shared" si="9"/>
        <v>107800</v>
      </c>
      <c r="AQ19" s="218">
        <v>98000</v>
      </c>
      <c r="AS19" s="219">
        <v>1.18</v>
      </c>
      <c r="AT19" s="220">
        <f t="shared" si="10"/>
        <v>91355.93220338984</v>
      </c>
    </row>
    <row r="20" spans="2:46" ht="13.5" thickBot="1">
      <c r="B20" s="101"/>
      <c r="C20" s="104" t="s">
        <v>32</v>
      </c>
      <c r="D20" s="90">
        <f t="shared" si="0"/>
        <v>106300</v>
      </c>
      <c r="E20" s="54">
        <f t="shared" si="2"/>
        <v>106320</v>
      </c>
      <c r="F20" s="55">
        <v>88600</v>
      </c>
      <c r="G20" s="128" t="s">
        <v>89</v>
      </c>
      <c r="H20" s="125">
        <v>3</v>
      </c>
      <c r="I20" s="129">
        <f t="shared" si="12"/>
        <v>179200</v>
      </c>
      <c r="J20" s="54">
        <f t="shared" si="13"/>
        <v>179170</v>
      </c>
      <c r="K20" s="56">
        <v>155800</v>
      </c>
      <c r="L20" s="158" t="s">
        <v>2</v>
      </c>
      <c r="M20" s="170">
        <v>2.5</v>
      </c>
      <c r="N20" s="155">
        <f t="shared" si="4"/>
        <v>504300</v>
      </c>
      <c r="O20" s="57">
        <f t="shared" si="11"/>
        <v>504288</v>
      </c>
      <c r="P20" s="56">
        <v>489600</v>
      </c>
      <c r="Q20" s="167"/>
      <c r="R20" s="185">
        <v>3</v>
      </c>
      <c r="S20" s="162">
        <f t="shared" si="5"/>
        <v>635800</v>
      </c>
      <c r="T20" s="59">
        <f t="shared" si="6"/>
        <v>635819</v>
      </c>
      <c r="U20" s="60">
        <v>617300</v>
      </c>
      <c r="W20" s="41"/>
      <c r="X20" s="41"/>
      <c r="Y20" s="41"/>
      <c r="Z20" s="41"/>
      <c r="AA20" s="41"/>
      <c r="AB20" s="41"/>
      <c r="AC20" s="41"/>
      <c r="AD20" s="41"/>
      <c r="AE20" s="226"/>
      <c r="AF20" s="218"/>
      <c r="AI20" s="17"/>
      <c r="AK20" s="487"/>
      <c r="AL20" s="24">
        <v>1.6</v>
      </c>
      <c r="AM20" s="24" t="s">
        <v>98</v>
      </c>
      <c r="AN20" s="24">
        <v>18</v>
      </c>
      <c r="AO20" s="45">
        <f t="shared" si="8"/>
        <v>106700</v>
      </c>
      <c r="AP20" s="227">
        <f t="shared" si="9"/>
        <v>106700</v>
      </c>
      <c r="AQ20" s="218">
        <v>97000</v>
      </c>
      <c r="AS20" s="219">
        <v>1.18</v>
      </c>
      <c r="AT20" s="220">
        <f t="shared" si="10"/>
        <v>90423.72881355933</v>
      </c>
    </row>
    <row r="21" spans="2:46" ht="13.5" thickBot="1">
      <c r="B21" s="108"/>
      <c r="C21" s="106">
        <v>6</v>
      </c>
      <c r="D21" s="90">
        <f t="shared" si="0"/>
        <v>142800</v>
      </c>
      <c r="E21" s="54">
        <f t="shared" si="2"/>
        <v>142800</v>
      </c>
      <c r="F21" s="55">
        <v>119000</v>
      </c>
      <c r="G21" s="130"/>
      <c r="H21" s="131">
        <v>4</v>
      </c>
      <c r="I21" s="129">
        <f t="shared" si="12"/>
        <v>176100</v>
      </c>
      <c r="J21" s="54">
        <f t="shared" si="13"/>
        <v>176065</v>
      </c>
      <c r="K21" s="56">
        <v>153100</v>
      </c>
      <c r="L21" s="163"/>
      <c r="M21" s="173">
        <v>3</v>
      </c>
      <c r="N21" s="155">
        <f t="shared" si="4"/>
        <v>409300</v>
      </c>
      <c r="O21" s="57">
        <f t="shared" si="11"/>
        <v>409322</v>
      </c>
      <c r="P21" s="56">
        <v>397400</v>
      </c>
      <c r="Q21" s="156"/>
      <c r="R21" s="157" t="s">
        <v>32</v>
      </c>
      <c r="S21" s="162">
        <f t="shared" si="5"/>
        <v>630800</v>
      </c>
      <c r="T21" s="59">
        <f t="shared" si="6"/>
        <v>630772</v>
      </c>
      <c r="U21" s="60">
        <v>612400</v>
      </c>
      <c r="W21" s="457" t="s">
        <v>93</v>
      </c>
      <c r="X21" s="458"/>
      <c r="Y21" s="458"/>
      <c r="Z21" s="459"/>
      <c r="AA21" s="457" t="s">
        <v>117</v>
      </c>
      <c r="AB21" s="458"/>
      <c r="AC21" s="459"/>
      <c r="AD21" s="210" t="s">
        <v>30</v>
      </c>
      <c r="AE21" s="226"/>
      <c r="AF21" s="218"/>
      <c r="AI21" s="17"/>
      <c r="AK21" s="488"/>
      <c r="AL21" s="31">
        <v>1.6</v>
      </c>
      <c r="AM21" s="31" t="s">
        <v>99</v>
      </c>
      <c r="AN21" s="32">
        <v>15</v>
      </c>
      <c r="AO21" s="45">
        <f t="shared" si="8"/>
        <v>112800</v>
      </c>
      <c r="AP21" s="227">
        <f t="shared" si="9"/>
        <v>112750</v>
      </c>
      <c r="AQ21" s="218">
        <v>102500</v>
      </c>
      <c r="AS21" s="219">
        <v>1.18</v>
      </c>
      <c r="AT21" s="220">
        <f t="shared" si="10"/>
        <v>95593.22033898305</v>
      </c>
    </row>
    <row r="22" spans="2:46" ht="13.5" thickBot="1">
      <c r="B22" s="88" t="s">
        <v>56</v>
      </c>
      <c r="C22" s="102">
        <v>2</v>
      </c>
      <c r="D22" s="90">
        <f t="shared" si="0"/>
        <v>198100</v>
      </c>
      <c r="E22" s="54">
        <f t="shared" si="2"/>
        <v>198120</v>
      </c>
      <c r="F22" s="55">
        <v>165100</v>
      </c>
      <c r="G22" s="132" t="s">
        <v>136</v>
      </c>
      <c r="H22" s="133" t="s">
        <v>134</v>
      </c>
      <c r="I22" s="129">
        <f t="shared" si="12"/>
        <v>163100</v>
      </c>
      <c r="J22" s="54">
        <f t="shared" si="13"/>
        <v>163070</v>
      </c>
      <c r="K22" s="56">
        <v>141800</v>
      </c>
      <c r="L22" s="174" t="s">
        <v>152</v>
      </c>
      <c r="M22" s="175">
        <v>3</v>
      </c>
      <c r="N22" s="155">
        <f t="shared" si="4"/>
        <v>761800</v>
      </c>
      <c r="O22" s="57">
        <f t="shared" si="11"/>
        <v>761788</v>
      </c>
      <c r="P22" s="56">
        <v>739600</v>
      </c>
      <c r="Q22" s="167" t="s">
        <v>17</v>
      </c>
      <c r="R22" s="185">
        <v>2</v>
      </c>
      <c r="S22" s="162">
        <f t="shared" si="5"/>
        <v>2108600</v>
      </c>
      <c r="T22" s="59">
        <f t="shared" si="6"/>
        <v>2108616</v>
      </c>
      <c r="U22" s="60">
        <v>2047200</v>
      </c>
      <c r="W22" s="451" t="s">
        <v>116</v>
      </c>
      <c r="X22" s="452"/>
      <c r="Y22" s="452"/>
      <c r="Z22" s="453"/>
      <c r="AA22" s="451">
        <v>2.5</v>
      </c>
      <c r="AB22" s="452"/>
      <c r="AC22" s="453"/>
      <c r="AD22" s="214">
        <f>ROUND(AE22,-2)</f>
        <v>191300</v>
      </c>
      <c r="AE22" s="226">
        <f>AF22+AF22*$AD$1</f>
        <v>191280</v>
      </c>
      <c r="AF22" s="218">
        <v>159400</v>
      </c>
      <c r="AH22" s="219">
        <v>1.18</v>
      </c>
      <c r="AI22" s="220">
        <f t="shared" si="7"/>
        <v>162118.64406779662</v>
      </c>
      <c r="AK22" s="474" t="s">
        <v>113</v>
      </c>
      <c r="AL22" s="33">
        <v>2</v>
      </c>
      <c r="AM22" s="26" t="s">
        <v>98</v>
      </c>
      <c r="AN22" s="26">
        <v>15</v>
      </c>
      <c r="AO22" s="45">
        <f t="shared" si="8"/>
        <v>107800</v>
      </c>
      <c r="AP22" s="227">
        <f t="shared" si="9"/>
        <v>107800</v>
      </c>
      <c r="AQ22" s="218">
        <v>98000</v>
      </c>
      <c r="AS22" s="219">
        <v>1.18</v>
      </c>
      <c r="AT22" s="220">
        <f t="shared" si="10"/>
        <v>91355.93220338984</v>
      </c>
    </row>
    <row r="23" spans="2:46" ht="13.5" thickBot="1">
      <c r="B23" s="99"/>
      <c r="C23" s="107">
        <v>2.5</v>
      </c>
      <c r="D23" s="90">
        <f t="shared" si="0"/>
        <v>142100</v>
      </c>
      <c r="E23" s="54">
        <f t="shared" si="2"/>
        <v>142080</v>
      </c>
      <c r="F23" s="55">
        <v>118400</v>
      </c>
      <c r="G23" s="134" t="s">
        <v>136</v>
      </c>
      <c r="H23" s="135" t="s">
        <v>135</v>
      </c>
      <c r="I23" s="129">
        <f t="shared" si="12"/>
        <v>159400</v>
      </c>
      <c r="J23" s="54">
        <f t="shared" si="13"/>
        <v>159390</v>
      </c>
      <c r="K23" s="56">
        <v>138600</v>
      </c>
      <c r="L23" s="176"/>
      <c r="M23" s="169" t="s">
        <v>32</v>
      </c>
      <c r="N23" s="155">
        <f t="shared" si="4"/>
        <v>741600</v>
      </c>
      <c r="O23" s="57">
        <f t="shared" si="11"/>
        <v>741600</v>
      </c>
      <c r="P23" s="56">
        <v>720000</v>
      </c>
      <c r="Q23" s="167"/>
      <c r="R23" s="159">
        <v>2.5</v>
      </c>
      <c r="S23" s="162">
        <f t="shared" si="5"/>
        <v>1967800</v>
      </c>
      <c r="T23" s="59">
        <f t="shared" si="6"/>
        <v>1967815</v>
      </c>
      <c r="U23" s="60">
        <v>1910500</v>
      </c>
      <c r="W23" s="451" t="s">
        <v>116</v>
      </c>
      <c r="X23" s="452"/>
      <c r="Y23" s="452"/>
      <c r="Z23" s="453"/>
      <c r="AA23" s="451">
        <v>3</v>
      </c>
      <c r="AB23" s="452"/>
      <c r="AC23" s="453"/>
      <c r="AD23" s="214">
        <f>ROUND(AE23,-2)</f>
        <v>144200</v>
      </c>
      <c r="AE23" s="226">
        <f>AF23+AF23*$AD$1</f>
        <v>144240</v>
      </c>
      <c r="AF23" s="218">
        <v>120200</v>
      </c>
      <c r="AH23" s="219">
        <v>1.18</v>
      </c>
      <c r="AI23" s="220">
        <f t="shared" si="7"/>
        <v>122203.38983050849</v>
      </c>
      <c r="AK23" s="475"/>
      <c r="AL23" s="23">
        <v>2</v>
      </c>
      <c r="AM23" s="24" t="s">
        <v>98</v>
      </c>
      <c r="AN23" s="24">
        <v>18</v>
      </c>
      <c r="AO23" s="45">
        <f t="shared" si="8"/>
        <v>106700</v>
      </c>
      <c r="AP23" s="227">
        <f t="shared" si="9"/>
        <v>106700</v>
      </c>
      <c r="AQ23" s="218">
        <v>97000</v>
      </c>
      <c r="AS23" s="219">
        <v>1.18</v>
      </c>
      <c r="AT23" s="220">
        <f t="shared" si="10"/>
        <v>90423.72881355933</v>
      </c>
    </row>
    <row r="24" spans="2:46" ht="13.5" thickBot="1">
      <c r="B24" s="103"/>
      <c r="C24" s="102">
        <v>3</v>
      </c>
      <c r="D24" s="90">
        <f t="shared" si="0"/>
        <v>111700</v>
      </c>
      <c r="E24" s="54">
        <f t="shared" si="2"/>
        <v>111720</v>
      </c>
      <c r="F24" s="55">
        <v>93100</v>
      </c>
      <c r="G24" s="136" t="s">
        <v>137</v>
      </c>
      <c r="H24" s="137" t="s">
        <v>45</v>
      </c>
      <c r="I24" s="129">
        <f t="shared" si="12"/>
        <v>132800</v>
      </c>
      <c r="J24" s="54">
        <f t="shared" si="13"/>
        <v>132825</v>
      </c>
      <c r="K24" s="56">
        <v>115500</v>
      </c>
      <c r="L24" s="153" t="s">
        <v>151</v>
      </c>
      <c r="M24" s="170">
        <v>2</v>
      </c>
      <c r="N24" s="155">
        <f t="shared" si="4"/>
        <v>947500</v>
      </c>
      <c r="O24" s="57">
        <f t="shared" si="11"/>
        <v>947497</v>
      </c>
      <c r="P24" s="56">
        <v>919900</v>
      </c>
      <c r="Q24" s="167"/>
      <c r="R24" s="185">
        <v>3</v>
      </c>
      <c r="S24" s="162">
        <f t="shared" si="5"/>
        <v>1663200</v>
      </c>
      <c r="T24" s="59">
        <f t="shared" si="6"/>
        <v>1663244</v>
      </c>
      <c r="U24" s="60">
        <v>1614800</v>
      </c>
      <c r="W24" s="451" t="s">
        <v>116</v>
      </c>
      <c r="X24" s="452"/>
      <c r="Y24" s="452"/>
      <c r="Z24" s="453"/>
      <c r="AA24" s="454" t="s">
        <v>32</v>
      </c>
      <c r="AB24" s="455"/>
      <c r="AC24" s="456"/>
      <c r="AD24" s="214">
        <f>ROUND(AE24,-2)</f>
        <v>138100</v>
      </c>
      <c r="AE24" s="226">
        <f>AF24+AF24*$AD$1</f>
        <v>138120</v>
      </c>
      <c r="AF24" s="218">
        <v>115100</v>
      </c>
      <c r="AH24" s="219">
        <v>1.18</v>
      </c>
      <c r="AI24" s="220">
        <f t="shared" si="7"/>
        <v>117033.89830508475</v>
      </c>
      <c r="AK24" s="476"/>
      <c r="AL24" s="34">
        <v>2</v>
      </c>
      <c r="AM24" s="31" t="s">
        <v>99</v>
      </c>
      <c r="AN24" s="32">
        <v>15</v>
      </c>
      <c r="AO24" s="45">
        <f t="shared" si="8"/>
        <v>112800</v>
      </c>
      <c r="AP24" s="227">
        <f t="shared" si="9"/>
        <v>112750</v>
      </c>
      <c r="AQ24" s="218">
        <v>102500</v>
      </c>
      <c r="AS24" s="219">
        <v>1.18</v>
      </c>
      <c r="AT24" s="220">
        <f t="shared" si="10"/>
        <v>95593.22033898305</v>
      </c>
    </row>
    <row r="25" spans="2:46" ht="12.75">
      <c r="B25" s="103"/>
      <c r="C25" s="104" t="s">
        <v>32</v>
      </c>
      <c r="D25" s="90">
        <f t="shared" si="0"/>
        <v>108100</v>
      </c>
      <c r="E25" s="54">
        <f t="shared" si="2"/>
        <v>108120</v>
      </c>
      <c r="F25" s="55">
        <v>90100</v>
      </c>
      <c r="G25" s="132" t="s">
        <v>138</v>
      </c>
      <c r="H25" s="133" t="s">
        <v>135</v>
      </c>
      <c r="I25" s="129">
        <f t="shared" si="12"/>
        <v>175100</v>
      </c>
      <c r="J25" s="54">
        <f t="shared" si="13"/>
        <v>175145</v>
      </c>
      <c r="K25" s="56">
        <v>152300</v>
      </c>
      <c r="L25" s="174" t="s">
        <v>101</v>
      </c>
      <c r="M25" s="177">
        <v>2.5</v>
      </c>
      <c r="N25" s="155">
        <f t="shared" si="4"/>
        <v>779400</v>
      </c>
      <c r="O25" s="57">
        <f t="shared" si="11"/>
        <v>779401</v>
      </c>
      <c r="P25" s="56">
        <v>756700</v>
      </c>
      <c r="Q25" s="168"/>
      <c r="R25" s="157" t="s">
        <v>32</v>
      </c>
      <c r="S25" s="162">
        <f t="shared" si="5"/>
        <v>1655800</v>
      </c>
      <c r="T25" s="59">
        <f t="shared" si="6"/>
        <v>1655828</v>
      </c>
      <c r="U25" s="60">
        <v>1607600</v>
      </c>
      <c r="W25" s="18"/>
      <c r="X25" s="18"/>
      <c r="Y25" s="18"/>
      <c r="Z25" s="18"/>
      <c r="AA25" s="18"/>
      <c r="AB25" s="18"/>
      <c r="AC25" s="18"/>
      <c r="AD25" s="18"/>
      <c r="AE25" s="226"/>
      <c r="AF25" s="218"/>
      <c r="AI25" s="17"/>
      <c r="AK25" s="40"/>
      <c r="AL25" s="39"/>
      <c r="AM25" s="38"/>
      <c r="AN25" s="205"/>
      <c r="AO25" s="206"/>
      <c r="AP25" s="227">
        <f aca="true" t="shared" si="14" ref="AP25:AP44">AQ25+AQ25*$AN$1</f>
        <v>0</v>
      </c>
      <c r="AQ25" s="218"/>
      <c r="AS25" s="3"/>
      <c r="AT25" s="42"/>
    </row>
    <row r="26" spans="2:46" ht="13.5" thickBot="1">
      <c r="B26" s="109"/>
      <c r="C26" s="106">
        <v>6</v>
      </c>
      <c r="D26" s="90">
        <f t="shared" si="0"/>
        <v>142100</v>
      </c>
      <c r="E26" s="54">
        <f t="shared" si="2"/>
        <v>142080</v>
      </c>
      <c r="F26" s="55">
        <v>118400</v>
      </c>
      <c r="G26" s="134" t="s">
        <v>138</v>
      </c>
      <c r="H26" s="135" t="s">
        <v>45</v>
      </c>
      <c r="I26" s="129">
        <f t="shared" si="12"/>
        <v>166600</v>
      </c>
      <c r="J26" s="54">
        <f t="shared" si="13"/>
        <v>166635</v>
      </c>
      <c r="K26" s="56">
        <v>144900</v>
      </c>
      <c r="L26" s="167"/>
      <c r="M26" s="175">
        <v>3</v>
      </c>
      <c r="N26" s="155">
        <f t="shared" si="4"/>
        <v>633300</v>
      </c>
      <c r="O26" s="57">
        <f t="shared" si="11"/>
        <v>633347</v>
      </c>
      <c r="P26" s="56">
        <v>614900</v>
      </c>
      <c r="Q26" s="190" t="s">
        <v>3</v>
      </c>
      <c r="R26" s="191">
        <v>3</v>
      </c>
      <c r="S26" s="162">
        <f t="shared" si="5"/>
        <v>665400</v>
      </c>
      <c r="T26" s="59">
        <f t="shared" si="6"/>
        <v>665380</v>
      </c>
      <c r="U26" s="60">
        <v>646000</v>
      </c>
      <c r="W26" s="457" t="s">
        <v>93</v>
      </c>
      <c r="X26" s="458"/>
      <c r="Y26" s="458"/>
      <c r="Z26" s="459"/>
      <c r="AA26" s="457" t="s">
        <v>117</v>
      </c>
      <c r="AB26" s="458"/>
      <c r="AC26" s="459"/>
      <c r="AD26" s="210" t="s">
        <v>30</v>
      </c>
      <c r="AE26" s="226"/>
      <c r="AF26" s="218"/>
      <c r="AI26" s="17"/>
      <c r="AK26" s="201"/>
      <c r="AL26" s="202"/>
      <c r="AM26" s="202"/>
      <c r="AN26" s="203"/>
      <c r="AO26" s="204"/>
      <c r="AP26" s="227">
        <f t="shared" si="14"/>
        <v>0</v>
      </c>
      <c r="AQ26" s="218"/>
      <c r="AS26" s="3"/>
      <c r="AT26" s="42"/>
    </row>
    <row r="27" spans="2:46" ht="13.5" customHeight="1" thickBot="1">
      <c r="B27" s="110" t="s">
        <v>86</v>
      </c>
      <c r="C27" s="111">
        <v>2</v>
      </c>
      <c r="D27" s="90">
        <f t="shared" si="0"/>
        <v>222600</v>
      </c>
      <c r="E27" s="54">
        <f t="shared" si="2"/>
        <v>222600</v>
      </c>
      <c r="F27" s="55">
        <v>185500</v>
      </c>
      <c r="G27" s="128" t="s">
        <v>51</v>
      </c>
      <c r="H27" s="122">
        <v>2.5</v>
      </c>
      <c r="I27" s="129">
        <f t="shared" si="12"/>
        <v>295300</v>
      </c>
      <c r="J27" s="54">
        <f t="shared" si="13"/>
        <v>295320</v>
      </c>
      <c r="K27" s="56">
        <v>256800</v>
      </c>
      <c r="L27" s="156"/>
      <c r="M27" s="164" t="s">
        <v>32</v>
      </c>
      <c r="N27" s="155">
        <f t="shared" si="4"/>
        <v>618900</v>
      </c>
      <c r="O27" s="57">
        <f t="shared" si="11"/>
        <v>618927</v>
      </c>
      <c r="P27" s="56">
        <v>600900</v>
      </c>
      <c r="Q27" s="153" t="s">
        <v>18</v>
      </c>
      <c r="R27" s="154">
        <v>3</v>
      </c>
      <c r="S27" s="162">
        <f t="shared" si="5"/>
        <v>677800</v>
      </c>
      <c r="T27" s="59">
        <f t="shared" si="6"/>
        <v>677843</v>
      </c>
      <c r="U27" s="60">
        <v>658100</v>
      </c>
      <c r="W27" s="451" t="s">
        <v>119</v>
      </c>
      <c r="X27" s="452"/>
      <c r="Y27" s="452"/>
      <c r="Z27" s="453"/>
      <c r="AA27" s="451">
        <v>2.5</v>
      </c>
      <c r="AB27" s="452"/>
      <c r="AC27" s="453"/>
      <c r="AD27" s="214">
        <f>ROUND(AE27,-2)</f>
        <v>198800</v>
      </c>
      <c r="AE27" s="226">
        <f>AF27+AF27*$AD$1</f>
        <v>198840</v>
      </c>
      <c r="AF27" s="218">
        <v>165700</v>
      </c>
      <c r="AH27" s="219">
        <v>1.18</v>
      </c>
      <c r="AI27" s="220">
        <f t="shared" si="7"/>
        <v>168474.57627118644</v>
      </c>
      <c r="AK27" s="222" t="s">
        <v>103</v>
      </c>
      <c r="AL27" s="223"/>
      <c r="AM27" s="223"/>
      <c r="AN27" s="223"/>
      <c r="AO27" s="224"/>
      <c r="AP27" s="227">
        <f t="shared" si="14"/>
        <v>0</v>
      </c>
      <c r="AQ27" s="218"/>
      <c r="AS27" s="3"/>
      <c r="AT27" s="42"/>
    </row>
    <row r="28" spans="2:46" ht="13.5" customHeight="1" thickBot="1">
      <c r="B28" s="112" t="s">
        <v>87</v>
      </c>
      <c r="C28" s="107">
        <v>2.5</v>
      </c>
      <c r="D28" s="90">
        <f t="shared" si="0"/>
        <v>173600</v>
      </c>
      <c r="E28" s="54">
        <f t="shared" si="2"/>
        <v>173640</v>
      </c>
      <c r="F28" s="55">
        <v>144700</v>
      </c>
      <c r="G28" s="139" t="s">
        <v>87</v>
      </c>
      <c r="H28" s="125">
        <v>3</v>
      </c>
      <c r="I28" s="129">
        <f t="shared" si="12"/>
        <v>267700</v>
      </c>
      <c r="J28" s="54">
        <f t="shared" si="13"/>
        <v>267720</v>
      </c>
      <c r="K28" s="56">
        <v>232800</v>
      </c>
      <c r="L28" s="153" t="s">
        <v>66</v>
      </c>
      <c r="M28" s="175">
        <v>3</v>
      </c>
      <c r="N28" s="155">
        <f t="shared" si="4"/>
        <v>627600</v>
      </c>
      <c r="O28" s="57">
        <f t="shared" si="11"/>
        <v>627579</v>
      </c>
      <c r="P28" s="56">
        <v>609300</v>
      </c>
      <c r="Q28" s="156"/>
      <c r="R28" s="157" t="s">
        <v>32</v>
      </c>
      <c r="S28" s="162">
        <f t="shared" si="5"/>
        <v>670100</v>
      </c>
      <c r="T28" s="59">
        <f t="shared" si="6"/>
        <v>670118</v>
      </c>
      <c r="U28" s="60">
        <v>650600</v>
      </c>
      <c r="W28" s="451" t="s">
        <v>119</v>
      </c>
      <c r="X28" s="452"/>
      <c r="Y28" s="452"/>
      <c r="Z28" s="453"/>
      <c r="AA28" s="451">
        <v>3</v>
      </c>
      <c r="AB28" s="452"/>
      <c r="AC28" s="453"/>
      <c r="AD28" s="214">
        <f>ROUND(AE28,-2)</f>
        <v>150200</v>
      </c>
      <c r="AE28" s="226">
        <f>AF28+AF28*$AD$1</f>
        <v>150240</v>
      </c>
      <c r="AF28" s="218">
        <v>125200</v>
      </c>
      <c r="AH28" s="219">
        <v>1.18</v>
      </c>
      <c r="AI28" s="220">
        <f t="shared" si="7"/>
        <v>127288.13559322034</v>
      </c>
      <c r="AK28" s="43" t="s">
        <v>93</v>
      </c>
      <c r="AL28" s="13" t="s">
        <v>39</v>
      </c>
      <c r="AM28" s="13" t="s">
        <v>95</v>
      </c>
      <c r="AN28" s="14" t="s">
        <v>94</v>
      </c>
      <c r="AO28" s="15" t="s">
        <v>30</v>
      </c>
      <c r="AP28" s="227">
        <f t="shared" si="14"/>
        <v>0</v>
      </c>
      <c r="AQ28" s="218"/>
      <c r="AS28" s="3"/>
      <c r="AT28" s="42"/>
    </row>
    <row r="29" spans="2:46" ht="13.5" thickBot="1">
      <c r="B29" s="113"/>
      <c r="C29" s="102">
        <v>3</v>
      </c>
      <c r="D29" s="90">
        <f t="shared" si="0"/>
        <v>130400</v>
      </c>
      <c r="E29" s="54">
        <f t="shared" si="2"/>
        <v>130440</v>
      </c>
      <c r="F29" s="55">
        <v>108700</v>
      </c>
      <c r="G29" s="130"/>
      <c r="H29" s="131">
        <v>4</v>
      </c>
      <c r="I29" s="129">
        <f t="shared" si="12"/>
        <v>260700</v>
      </c>
      <c r="J29" s="54">
        <f t="shared" si="13"/>
        <v>260705</v>
      </c>
      <c r="K29" s="56">
        <v>226700</v>
      </c>
      <c r="L29" s="178"/>
      <c r="M29" s="164" t="s">
        <v>32</v>
      </c>
      <c r="N29" s="155">
        <f t="shared" si="4"/>
        <v>620600</v>
      </c>
      <c r="O29" s="57">
        <f t="shared" si="11"/>
        <v>620575</v>
      </c>
      <c r="P29" s="56">
        <v>602500</v>
      </c>
      <c r="Q29" s="153" t="s">
        <v>20</v>
      </c>
      <c r="R29" s="154">
        <v>3</v>
      </c>
      <c r="S29" s="162">
        <f t="shared" si="5"/>
        <v>925200</v>
      </c>
      <c r="T29" s="59">
        <f t="shared" si="6"/>
        <v>925249</v>
      </c>
      <c r="U29" s="60">
        <v>898300</v>
      </c>
      <c r="W29" s="451" t="s">
        <v>119</v>
      </c>
      <c r="X29" s="452"/>
      <c r="Y29" s="452"/>
      <c r="Z29" s="453"/>
      <c r="AA29" s="454" t="s">
        <v>32</v>
      </c>
      <c r="AB29" s="455"/>
      <c r="AC29" s="456"/>
      <c r="AD29" s="214">
        <f>ROUND(AE29,-2)</f>
        <v>144200</v>
      </c>
      <c r="AE29" s="226">
        <f>AF29+AF29*$AD$1</f>
        <v>144240</v>
      </c>
      <c r="AF29" s="218">
        <v>120200</v>
      </c>
      <c r="AH29" s="219">
        <v>1.18</v>
      </c>
      <c r="AI29" s="220">
        <f t="shared" si="7"/>
        <v>122203.38983050849</v>
      </c>
      <c r="AK29" s="471" t="s">
        <v>115</v>
      </c>
      <c r="AL29" s="29">
        <v>1.2</v>
      </c>
      <c r="AM29" s="22" t="s">
        <v>98</v>
      </c>
      <c r="AN29" s="22">
        <v>15</v>
      </c>
      <c r="AO29" s="45">
        <f aca="true" t="shared" si="15" ref="AO29:AO34">ROUND(AP29,-2)</f>
        <v>110000</v>
      </c>
      <c r="AP29" s="227">
        <f t="shared" si="14"/>
        <v>110000</v>
      </c>
      <c r="AQ29" s="218">
        <v>100000</v>
      </c>
      <c r="AS29" s="219">
        <v>1.18</v>
      </c>
      <c r="AT29" s="220">
        <f t="shared" si="10"/>
        <v>93220.33898305085</v>
      </c>
    </row>
    <row r="30" spans="2:46" ht="13.5" thickBot="1">
      <c r="B30" s="108"/>
      <c r="C30" s="114" t="s">
        <v>32</v>
      </c>
      <c r="D30" s="90">
        <f t="shared" si="0"/>
        <v>124900</v>
      </c>
      <c r="E30" s="54">
        <f t="shared" si="2"/>
        <v>124920</v>
      </c>
      <c r="F30" s="55">
        <v>104100</v>
      </c>
      <c r="G30" s="145" t="s">
        <v>90</v>
      </c>
      <c r="H30" s="146">
        <v>2.5</v>
      </c>
      <c r="I30" s="129">
        <f t="shared" si="12"/>
        <v>138200</v>
      </c>
      <c r="J30" s="54">
        <f t="shared" si="13"/>
        <v>138230</v>
      </c>
      <c r="K30" s="56">
        <v>120200</v>
      </c>
      <c r="L30" s="179" t="s">
        <v>150</v>
      </c>
      <c r="M30" s="170">
        <v>2.5</v>
      </c>
      <c r="N30" s="155">
        <f t="shared" si="4"/>
        <v>711700</v>
      </c>
      <c r="O30" s="57">
        <f t="shared" si="11"/>
        <v>711730</v>
      </c>
      <c r="P30" s="56">
        <v>691000</v>
      </c>
      <c r="Q30" s="156"/>
      <c r="R30" s="157" t="s">
        <v>32</v>
      </c>
      <c r="S30" s="162">
        <f t="shared" si="5"/>
        <v>910500</v>
      </c>
      <c r="T30" s="59">
        <f t="shared" si="6"/>
        <v>910520</v>
      </c>
      <c r="U30" s="60">
        <v>884000</v>
      </c>
      <c r="W30" s="18"/>
      <c r="X30" s="18"/>
      <c r="Y30" s="18"/>
      <c r="Z30" s="18"/>
      <c r="AA30" s="18"/>
      <c r="AB30" s="18"/>
      <c r="AC30" s="18"/>
      <c r="AD30" s="18"/>
      <c r="AE30" s="226"/>
      <c r="AF30" s="218"/>
      <c r="AI30" s="17"/>
      <c r="AK30" s="472"/>
      <c r="AL30" s="27">
        <v>1.2</v>
      </c>
      <c r="AM30" s="24" t="s">
        <v>98</v>
      </c>
      <c r="AN30" s="24">
        <v>18</v>
      </c>
      <c r="AO30" s="45">
        <f t="shared" si="15"/>
        <v>108900</v>
      </c>
      <c r="AP30" s="227">
        <f t="shared" si="14"/>
        <v>108900</v>
      </c>
      <c r="AQ30" s="218">
        <v>99000</v>
      </c>
      <c r="AS30" s="219">
        <v>1.18</v>
      </c>
      <c r="AT30" s="220">
        <f t="shared" si="10"/>
        <v>92288.13559322034</v>
      </c>
    </row>
    <row r="31" spans="2:46" ht="13.5" thickBot="1">
      <c r="B31" s="91" t="s">
        <v>70</v>
      </c>
      <c r="C31" s="102">
        <v>2</v>
      </c>
      <c r="D31" s="90">
        <f t="shared" si="0"/>
        <v>202100</v>
      </c>
      <c r="E31" s="54">
        <f t="shared" si="2"/>
        <v>202080</v>
      </c>
      <c r="F31" s="55">
        <v>168400</v>
      </c>
      <c r="G31" s="148" t="s">
        <v>7</v>
      </c>
      <c r="H31" s="140">
        <v>3</v>
      </c>
      <c r="I31" s="129">
        <f t="shared" si="12"/>
        <v>129700</v>
      </c>
      <c r="J31" s="54">
        <f t="shared" si="13"/>
        <v>129720</v>
      </c>
      <c r="K31" s="56">
        <v>112800</v>
      </c>
      <c r="L31" s="180"/>
      <c r="M31" s="175">
        <v>3</v>
      </c>
      <c r="N31" s="155">
        <f t="shared" si="4"/>
        <v>578600</v>
      </c>
      <c r="O31" s="57">
        <f t="shared" si="11"/>
        <v>578551</v>
      </c>
      <c r="P31" s="56">
        <v>561700</v>
      </c>
      <c r="Q31" s="167" t="s">
        <v>23</v>
      </c>
      <c r="R31" s="185">
        <v>3</v>
      </c>
      <c r="S31" s="162">
        <f t="shared" si="5"/>
        <v>5301800</v>
      </c>
      <c r="T31" s="59">
        <f t="shared" si="6"/>
        <v>5301822</v>
      </c>
      <c r="U31" s="60">
        <v>5147400</v>
      </c>
      <c r="W31" s="18"/>
      <c r="X31" s="18"/>
      <c r="Y31" s="18"/>
      <c r="Z31" s="18"/>
      <c r="AA31" s="18"/>
      <c r="AB31" s="18"/>
      <c r="AC31" s="18"/>
      <c r="AD31" s="18"/>
      <c r="AE31" s="226"/>
      <c r="AF31" s="218"/>
      <c r="AI31" s="17"/>
      <c r="AK31" s="473"/>
      <c r="AL31" s="30">
        <v>1.2</v>
      </c>
      <c r="AM31" s="31" t="s">
        <v>99</v>
      </c>
      <c r="AN31" s="31">
        <v>15</v>
      </c>
      <c r="AO31" s="45">
        <f t="shared" si="15"/>
        <v>119900</v>
      </c>
      <c r="AP31" s="227">
        <f t="shared" si="14"/>
        <v>119900</v>
      </c>
      <c r="AQ31" s="218">
        <v>109000</v>
      </c>
      <c r="AS31" s="219">
        <v>1.18</v>
      </c>
      <c r="AT31" s="220">
        <f t="shared" si="10"/>
        <v>101610.16949152543</v>
      </c>
    </row>
    <row r="32" spans="2:46" ht="13.5" thickBot="1">
      <c r="B32" s="112" t="s">
        <v>87</v>
      </c>
      <c r="C32" s="107">
        <v>2.5</v>
      </c>
      <c r="D32" s="90">
        <f t="shared" si="0"/>
        <v>157400</v>
      </c>
      <c r="E32" s="54">
        <f t="shared" si="2"/>
        <v>157440</v>
      </c>
      <c r="F32" s="55">
        <v>131200</v>
      </c>
      <c r="G32" s="150" t="s">
        <v>89</v>
      </c>
      <c r="H32" s="127" t="s">
        <v>32</v>
      </c>
      <c r="I32" s="129">
        <f t="shared" si="12"/>
        <v>122800</v>
      </c>
      <c r="J32" s="54">
        <f t="shared" si="13"/>
        <v>122820</v>
      </c>
      <c r="K32" s="56">
        <v>106800</v>
      </c>
      <c r="L32" s="181"/>
      <c r="M32" s="164" t="s">
        <v>32</v>
      </c>
      <c r="N32" s="155">
        <f t="shared" si="4"/>
        <v>549600</v>
      </c>
      <c r="O32" s="57">
        <f t="shared" si="11"/>
        <v>549608</v>
      </c>
      <c r="P32" s="56">
        <v>533600</v>
      </c>
      <c r="Q32" s="168"/>
      <c r="R32" s="160" t="s">
        <v>32</v>
      </c>
      <c r="S32" s="162">
        <f t="shared" si="5"/>
        <v>5291700</v>
      </c>
      <c r="T32" s="59">
        <f t="shared" si="6"/>
        <v>5291728</v>
      </c>
      <c r="U32" s="60">
        <v>5137600</v>
      </c>
      <c r="W32" s="18"/>
      <c r="X32" s="18"/>
      <c r="Y32" s="18"/>
      <c r="Z32" s="18"/>
      <c r="AA32" s="18"/>
      <c r="AB32" s="18"/>
      <c r="AC32" s="18"/>
      <c r="AD32" s="18"/>
      <c r="AE32" s="226"/>
      <c r="AF32" s="218"/>
      <c r="AI32" s="17"/>
      <c r="AK32" s="474" t="s">
        <v>115</v>
      </c>
      <c r="AL32" s="26">
        <v>1.6</v>
      </c>
      <c r="AM32" s="26" t="s">
        <v>98</v>
      </c>
      <c r="AN32" s="26">
        <v>15</v>
      </c>
      <c r="AO32" s="45">
        <f t="shared" si="15"/>
        <v>108900</v>
      </c>
      <c r="AP32" s="227">
        <f t="shared" si="14"/>
        <v>108900</v>
      </c>
      <c r="AQ32" s="218">
        <v>99000</v>
      </c>
      <c r="AS32" s="219">
        <v>1.18</v>
      </c>
      <c r="AT32" s="220">
        <f t="shared" si="10"/>
        <v>92288.13559322034</v>
      </c>
    </row>
    <row r="33" spans="2:46" ht="13.5" thickBot="1">
      <c r="B33" s="113"/>
      <c r="C33" s="102">
        <v>3</v>
      </c>
      <c r="D33" s="90">
        <f t="shared" si="0"/>
        <v>119500</v>
      </c>
      <c r="E33" s="54">
        <f t="shared" si="2"/>
        <v>119520</v>
      </c>
      <c r="F33" s="55">
        <v>99600</v>
      </c>
      <c r="G33" s="73"/>
      <c r="H33" s="85"/>
      <c r="I33" s="63"/>
      <c r="J33" s="54">
        <f t="shared" si="13"/>
        <v>0</v>
      </c>
      <c r="K33" s="64"/>
      <c r="L33" s="153" t="s">
        <v>149</v>
      </c>
      <c r="M33" s="170">
        <v>2</v>
      </c>
      <c r="N33" s="155">
        <f t="shared" si="4"/>
        <v>807300</v>
      </c>
      <c r="O33" s="57">
        <f t="shared" si="11"/>
        <v>807314</v>
      </c>
      <c r="P33" s="56">
        <v>783800</v>
      </c>
      <c r="Q33" s="153" t="s">
        <v>24</v>
      </c>
      <c r="R33" s="154">
        <v>3</v>
      </c>
      <c r="S33" s="162">
        <f t="shared" si="5"/>
        <v>4259800</v>
      </c>
      <c r="T33" s="59">
        <f t="shared" si="6"/>
        <v>4259771</v>
      </c>
      <c r="U33" s="60">
        <v>4135700</v>
      </c>
      <c r="W33" s="18"/>
      <c r="X33" s="18"/>
      <c r="Y33" s="18"/>
      <c r="Z33" s="18"/>
      <c r="AA33" s="18"/>
      <c r="AB33" s="18"/>
      <c r="AC33" s="18"/>
      <c r="AD33" s="18"/>
      <c r="AE33" s="226"/>
      <c r="AF33" s="218"/>
      <c r="AI33" s="17"/>
      <c r="AK33" s="475"/>
      <c r="AL33" s="24">
        <v>1.6</v>
      </c>
      <c r="AM33" s="24" t="s">
        <v>98</v>
      </c>
      <c r="AN33" s="24">
        <v>18</v>
      </c>
      <c r="AO33" s="45">
        <f t="shared" si="15"/>
        <v>107800</v>
      </c>
      <c r="AP33" s="227">
        <f t="shared" si="14"/>
        <v>107800</v>
      </c>
      <c r="AQ33" s="218">
        <v>98000</v>
      </c>
      <c r="AS33" s="219">
        <v>1.18</v>
      </c>
      <c r="AT33" s="220">
        <f t="shared" si="10"/>
        <v>91355.93220338984</v>
      </c>
    </row>
    <row r="34" spans="2:46" ht="13.5" thickBot="1">
      <c r="B34" s="99"/>
      <c r="C34" s="104" t="s">
        <v>32</v>
      </c>
      <c r="D34" s="90">
        <f t="shared" si="0"/>
        <v>114200</v>
      </c>
      <c r="E34" s="54">
        <f t="shared" si="2"/>
        <v>114240</v>
      </c>
      <c r="F34" s="55">
        <v>95200</v>
      </c>
      <c r="G34" s="47" t="s">
        <v>44</v>
      </c>
      <c r="H34" s="48"/>
      <c r="I34" s="65"/>
      <c r="J34" s="54">
        <f t="shared" si="13"/>
        <v>0</v>
      </c>
      <c r="K34" s="64"/>
      <c r="L34" s="174" t="s">
        <v>101</v>
      </c>
      <c r="M34" s="172">
        <v>2.5</v>
      </c>
      <c r="N34" s="155">
        <f t="shared" si="4"/>
        <v>685500</v>
      </c>
      <c r="O34" s="57">
        <f t="shared" si="11"/>
        <v>685465</v>
      </c>
      <c r="P34" s="56">
        <v>665500</v>
      </c>
      <c r="Q34" s="156"/>
      <c r="R34" s="157" t="s">
        <v>32</v>
      </c>
      <c r="S34" s="162">
        <f t="shared" si="5"/>
        <v>4134600</v>
      </c>
      <c r="T34" s="59">
        <f t="shared" si="6"/>
        <v>4134626</v>
      </c>
      <c r="U34" s="60">
        <v>4014200</v>
      </c>
      <c r="W34" s="460" t="s">
        <v>121</v>
      </c>
      <c r="X34" s="461"/>
      <c r="Y34" s="461"/>
      <c r="Z34" s="461"/>
      <c r="AA34" s="461"/>
      <c r="AB34" s="461"/>
      <c r="AC34" s="461"/>
      <c r="AD34" s="461"/>
      <c r="AE34" s="226"/>
      <c r="AF34" s="218"/>
      <c r="AI34" s="17"/>
      <c r="AK34" s="476"/>
      <c r="AL34" s="31">
        <v>1.6</v>
      </c>
      <c r="AM34" s="31" t="s">
        <v>99</v>
      </c>
      <c r="AN34" s="32">
        <v>15</v>
      </c>
      <c r="AO34" s="45">
        <f t="shared" si="15"/>
        <v>119900</v>
      </c>
      <c r="AP34" s="227">
        <f t="shared" si="14"/>
        <v>119900</v>
      </c>
      <c r="AQ34" s="218">
        <v>109000</v>
      </c>
      <c r="AS34" s="219">
        <v>1.18</v>
      </c>
      <c r="AT34" s="220">
        <f t="shared" si="10"/>
        <v>101610.16949152543</v>
      </c>
    </row>
    <row r="35" spans="2:46" ht="12.75">
      <c r="B35" s="109"/>
      <c r="C35" s="106">
        <v>6</v>
      </c>
      <c r="D35" s="90">
        <f t="shared" si="0"/>
        <v>149200</v>
      </c>
      <c r="E35" s="54">
        <f t="shared" si="2"/>
        <v>149160</v>
      </c>
      <c r="F35" s="55">
        <v>124300</v>
      </c>
      <c r="G35" s="121" t="s">
        <v>67</v>
      </c>
      <c r="H35" s="140">
        <v>3</v>
      </c>
      <c r="I35" s="138">
        <f>ROUND(J35,-2)</f>
        <v>212800</v>
      </c>
      <c r="J35" s="54">
        <f t="shared" si="13"/>
        <v>212750</v>
      </c>
      <c r="K35" s="56">
        <v>185000</v>
      </c>
      <c r="L35" s="174"/>
      <c r="M35" s="175">
        <v>3</v>
      </c>
      <c r="N35" s="155">
        <f t="shared" si="4"/>
        <v>476900</v>
      </c>
      <c r="O35" s="57">
        <f t="shared" si="11"/>
        <v>476890</v>
      </c>
      <c r="P35" s="56">
        <v>463000</v>
      </c>
      <c r="Q35" s="77"/>
      <c r="R35" s="82"/>
      <c r="S35" s="58">
        <f t="shared" si="5"/>
        <v>0</v>
      </c>
      <c r="T35" s="59">
        <f t="shared" si="6"/>
        <v>0</v>
      </c>
      <c r="U35" s="66"/>
      <c r="W35" s="41"/>
      <c r="X35" s="41"/>
      <c r="Y35" s="41"/>
      <c r="Z35" s="41"/>
      <c r="AA35" s="41"/>
      <c r="AB35" s="41"/>
      <c r="AC35" s="41"/>
      <c r="AD35" s="41"/>
      <c r="AE35" s="226"/>
      <c r="AF35" s="218"/>
      <c r="AI35" s="17"/>
      <c r="AK35" s="40"/>
      <c r="AL35" s="38"/>
      <c r="AM35" s="38"/>
      <c r="AN35" s="205"/>
      <c r="AO35" s="206"/>
      <c r="AP35" s="227">
        <f t="shared" si="14"/>
        <v>0</v>
      </c>
      <c r="AQ35" s="218"/>
      <c r="AS35" s="3"/>
      <c r="AT35" s="42"/>
    </row>
    <row r="36" spans="2:46" ht="13.5" thickBot="1">
      <c r="B36" s="91" t="s">
        <v>100</v>
      </c>
      <c r="C36" s="102">
        <v>2</v>
      </c>
      <c r="D36" s="90">
        <f t="shared" si="0"/>
        <v>208700</v>
      </c>
      <c r="E36" s="54">
        <f t="shared" si="2"/>
        <v>208680</v>
      </c>
      <c r="F36" s="55">
        <v>173900</v>
      </c>
      <c r="G36" s="126"/>
      <c r="H36" s="127" t="s">
        <v>32</v>
      </c>
      <c r="I36" s="138">
        <f aca="true" t="shared" si="16" ref="I36:I66">ROUND(J36,-2)</f>
        <v>210800</v>
      </c>
      <c r="J36" s="54">
        <f t="shared" si="13"/>
        <v>210795</v>
      </c>
      <c r="K36" s="56">
        <v>183300</v>
      </c>
      <c r="L36" s="156"/>
      <c r="M36" s="164" t="s">
        <v>32</v>
      </c>
      <c r="N36" s="155">
        <f t="shared" si="4"/>
        <v>452800</v>
      </c>
      <c r="O36" s="57">
        <f t="shared" si="11"/>
        <v>452788</v>
      </c>
      <c r="P36" s="56">
        <v>439600</v>
      </c>
      <c r="Q36" s="47" t="s">
        <v>85</v>
      </c>
      <c r="R36" s="48"/>
      <c r="S36" s="58">
        <f t="shared" si="5"/>
        <v>0</v>
      </c>
      <c r="T36" s="59">
        <f t="shared" si="6"/>
        <v>0</v>
      </c>
      <c r="U36" s="66"/>
      <c r="W36" s="457" t="s">
        <v>93</v>
      </c>
      <c r="X36" s="458"/>
      <c r="Y36" s="458"/>
      <c r="Z36" s="459"/>
      <c r="AA36" s="457" t="s">
        <v>117</v>
      </c>
      <c r="AB36" s="458"/>
      <c r="AC36" s="459"/>
      <c r="AD36" s="211" t="s">
        <v>30</v>
      </c>
      <c r="AE36" s="226"/>
      <c r="AF36" s="218"/>
      <c r="AI36" s="17"/>
      <c r="AK36" s="18"/>
      <c r="AL36" s="18"/>
      <c r="AM36" s="18"/>
      <c r="AN36" s="18"/>
      <c r="AO36" s="18"/>
      <c r="AP36" s="227">
        <f t="shared" si="14"/>
        <v>0</v>
      </c>
      <c r="AQ36" s="218"/>
      <c r="AS36" s="3"/>
      <c r="AT36" s="42"/>
    </row>
    <row r="37" spans="2:46" ht="13.5" customHeight="1" thickBot="1">
      <c r="B37" s="91"/>
      <c r="C37" s="107">
        <v>2.5</v>
      </c>
      <c r="D37" s="90">
        <f t="shared" si="0"/>
        <v>162700</v>
      </c>
      <c r="E37" s="54">
        <f t="shared" si="2"/>
        <v>162720</v>
      </c>
      <c r="F37" s="55">
        <v>135600</v>
      </c>
      <c r="G37" s="128" t="s">
        <v>68</v>
      </c>
      <c r="H37" s="141" t="s">
        <v>32</v>
      </c>
      <c r="I37" s="138">
        <f t="shared" si="16"/>
        <v>215600</v>
      </c>
      <c r="J37" s="54">
        <f t="shared" si="13"/>
        <v>215625</v>
      </c>
      <c r="K37" s="56">
        <v>187500</v>
      </c>
      <c r="L37" s="153" t="s">
        <v>69</v>
      </c>
      <c r="M37" s="170">
        <v>2.5</v>
      </c>
      <c r="N37" s="155">
        <f t="shared" si="4"/>
        <v>936300</v>
      </c>
      <c r="O37" s="57">
        <f t="shared" si="11"/>
        <v>936270</v>
      </c>
      <c r="P37" s="56">
        <v>909000</v>
      </c>
      <c r="Q37" s="153" t="s">
        <v>21</v>
      </c>
      <c r="R37" s="192" t="s">
        <v>36</v>
      </c>
      <c r="S37" s="162">
        <f t="shared" si="5"/>
        <v>1818400</v>
      </c>
      <c r="T37" s="59">
        <f t="shared" si="6"/>
        <v>1818362</v>
      </c>
      <c r="U37" s="60">
        <v>1765400</v>
      </c>
      <c r="W37" s="451" t="s">
        <v>116</v>
      </c>
      <c r="X37" s="452"/>
      <c r="Y37" s="452"/>
      <c r="Z37" s="453"/>
      <c r="AA37" s="451">
        <v>2</v>
      </c>
      <c r="AB37" s="452"/>
      <c r="AC37" s="453"/>
      <c r="AD37" s="213">
        <f>ROUND(AE37,-2)</f>
        <v>236800</v>
      </c>
      <c r="AE37" s="226">
        <f>AF37+AF37*$AD$1</f>
        <v>236760</v>
      </c>
      <c r="AF37" s="218">
        <v>197300</v>
      </c>
      <c r="AH37" s="219">
        <v>1.18</v>
      </c>
      <c r="AI37" s="220">
        <f t="shared" si="7"/>
        <v>200677.96610169494</v>
      </c>
      <c r="AK37" s="222" t="s">
        <v>104</v>
      </c>
      <c r="AL37" s="223"/>
      <c r="AM37" s="223"/>
      <c r="AN37" s="223"/>
      <c r="AO37" s="224"/>
      <c r="AP37" s="227">
        <f t="shared" si="14"/>
        <v>0</v>
      </c>
      <c r="AQ37" s="218"/>
      <c r="AS37" s="3"/>
      <c r="AT37" s="42"/>
    </row>
    <row r="38" spans="2:46" ht="13.5" customHeight="1" thickBot="1">
      <c r="B38" s="91"/>
      <c r="C38" s="115">
        <v>3</v>
      </c>
      <c r="D38" s="90">
        <f t="shared" si="0"/>
        <v>122400</v>
      </c>
      <c r="E38" s="54">
        <f t="shared" si="2"/>
        <v>122400</v>
      </c>
      <c r="F38" s="55">
        <v>102000</v>
      </c>
      <c r="G38" s="143" t="s">
        <v>139</v>
      </c>
      <c r="H38" s="144">
        <v>2.5</v>
      </c>
      <c r="I38" s="138">
        <f t="shared" si="16"/>
        <v>201800</v>
      </c>
      <c r="J38" s="54">
        <f t="shared" si="13"/>
        <v>201825</v>
      </c>
      <c r="K38" s="56">
        <v>175500</v>
      </c>
      <c r="L38" s="178"/>
      <c r="M38" s="175">
        <v>3</v>
      </c>
      <c r="N38" s="155">
        <f t="shared" si="4"/>
        <v>885500</v>
      </c>
      <c r="O38" s="57">
        <f t="shared" si="11"/>
        <v>885491</v>
      </c>
      <c r="P38" s="56">
        <v>859700</v>
      </c>
      <c r="Q38" s="193" t="s">
        <v>22</v>
      </c>
      <c r="R38" s="194" t="s">
        <v>36</v>
      </c>
      <c r="S38" s="162">
        <f t="shared" si="5"/>
        <v>4924100</v>
      </c>
      <c r="T38" s="59">
        <f t="shared" si="6"/>
        <v>4924121</v>
      </c>
      <c r="U38" s="60">
        <v>4780700</v>
      </c>
      <c r="W38" s="451" t="s">
        <v>116</v>
      </c>
      <c r="X38" s="452"/>
      <c r="Y38" s="452"/>
      <c r="Z38" s="453"/>
      <c r="AA38" s="451">
        <v>2.5</v>
      </c>
      <c r="AB38" s="452"/>
      <c r="AC38" s="453"/>
      <c r="AD38" s="213">
        <f>ROUND(AE38,-2)</f>
        <v>197400</v>
      </c>
      <c r="AE38" s="226">
        <f>AF38+AF38*$AD$1</f>
        <v>197400</v>
      </c>
      <c r="AF38" s="218">
        <v>164500</v>
      </c>
      <c r="AH38" s="219">
        <v>1.18</v>
      </c>
      <c r="AI38" s="220">
        <f t="shared" si="7"/>
        <v>167288.13559322036</v>
      </c>
      <c r="AK38" s="9" t="s">
        <v>93</v>
      </c>
      <c r="AL38" s="10" t="s">
        <v>39</v>
      </c>
      <c r="AM38" s="10" t="s">
        <v>95</v>
      </c>
      <c r="AN38" s="11" t="s">
        <v>94</v>
      </c>
      <c r="AO38" s="12" t="s">
        <v>30</v>
      </c>
      <c r="AP38" s="227">
        <f t="shared" si="14"/>
        <v>0</v>
      </c>
      <c r="AQ38" s="218"/>
      <c r="AS38" s="3"/>
      <c r="AT38" s="42"/>
    </row>
    <row r="39" spans="2:46" ht="13.5" thickBot="1">
      <c r="B39" s="91"/>
      <c r="C39" s="116" t="s">
        <v>131</v>
      </c>
      <c r="D39" s="90">
        <f aca="true" t="shared" si="17" ref="D39:D66">ROUND(E39,-2)</f>
        <v>117000</v>
      </c>
      <c r="E39" s="54">
        <f t="shared" si="2"/>
        <v>117000</v>
      </c>
      <c r="F39" s="55">
        <v>97500</v>
      </c>
      <c r="G39" s="142"/>
      <c r="H39" s="125">
        <v>3</v>
      </c>
      <c r="I39" s="138">
        <f t="shared" si="16"/>
        <v>174600</v>
      </c>
      <c r="J39" s="54">
        <f t="shared" si="13"/>
        <v>174570</v>
      </c>
      <c r="K39" s="56">
        <v>151800</v>
      </c>
      <c r="L39" s="156"/>
      <c r="M39" s="164" t="s">
        <v>32</v>
      </c>
      <c r="N39" s="155">
        <f t="shared" si="4"/>
        <v>883800</v>
      </c>
      <c r="O39" s="57">
        <f t="shared" si="11"/>
        <v>883843</v>
      </c>
      <c r="P39" s="56">
        <v>858100</v>
      </c>
      <c r="Q39" s="165" t="s">
        <v>25</v>
      </c>
      <c r="R39" s="157" t="s">
        <v>36</v>
      </c>
      <c r="S39" s="162">
        <f t="shared" si="5"/>
        <v>8151500</v>
      </c>
      <c r="T39" s="59">
        <f t="shared" si="6"/>
        <v>8151523</v>
      </c>
      <c r="U39" s="60">
        <v>7914100</v>
      </c>
      <c r="W39" s="451" t="s">
        <v>116</v>
      </c>
      <c r="X39" s="452"/>
      <c r="Y39" s="452"/>
      <c r="Z39" s="453"/>
      <c r="AA39" s="451">
        <v>3</v>
      </c>
      <c r="AB39" s="452"/>
      <c r="AC39" s="453"/>
      <c r="AD39" s="213">
        <f>ROUND(AE39,-2)</f>
        <v>148800</v>
      </c>
      <c r="AE39" s="226">
        <f>AF39+AF39*$AD$1</f>
        <v>148800</v>
      </c>
      <c r="AF39" s="218">
        <v>124000</v>
      </c>
      <c r="AH39" s="219">
        <v>1.18</v>
      </c>
      <c r="AI39" s="220">
        <f t="shared" si="7"/>
        <v>126101.69491525425</v>
      </c>
      <c r="AK39" s="44" t="s">
        <v>115</v>
      </c>
      <c r="AL39" s="21">
        <v>1.2</v>
      </c>
      <c r="AM39" s="22" t="s">
        <v>96</v>
      </c>
      <c r="AN39" s="22">
        <v>18</v>
      </c>
      <c r="AO39" s="46">
        <f>ROUND(AP39,-2)</f>
        <v>103500</v>
      </c>
      <c r="AP39" s="227">
        <f>AQ39+AQ39*$AL$1</f>
        <v>103500</v>
      </c>
      <c r="AQ39" s="218">
        <v>90000</v>
      </c>
      <c r="AS39" s="219">
        <v>1.18</v>
      </c>
      <c r="AT39" s="220">
        <f t="shared" si="10"/>
        <v>87711.86440677967</v>
      </c>
    </row>
    <row r="40" spans="2:46" ht="13.5" thickBot="1">
      <c r="B40" s="88" t="s">
        <v>4</v>
      </c>
      <c r="C40" s="111">
        <v>3</v>
      </c>
      <c r="D40" s="90">
        <f t="shared" si="17"/>
        <v>138200</v>
      </c>
      <c r="E40" s="54">
        <f t="shared" si="2"/>
        <v>138240</v>
      </c>
      <c r="F40" s="55">
        <v>115200</v>
      </c>
      <c r="G40" s="130"/>
      <c r="H40" s="127" t="s">
        <v>32</v>
      </c>
      <c r="I40" s="138">
        <f t="shared" si="16"/>
        <v>172400</v>
      </c>
      <c r="J40" s="54">
        <f t="shared" si="13"/>
        <v>172385</v>
      </c>
      <c r="K40" s="56">
        <v>149900</v>
      </c>
      <c r="L40" s="153" t="s">
        <v>148</v>
      </c>
      <c r="M40" s="175">
        <v>3</v>
      </c>
      <c r="N40" s="155">
        <f t="shared" si="4"/>
        <v>925200</v>
      </c>
      <c r="O40" s="57">
        <f t="shared" si="11"/>
        <v>925249</v>
      </c>
      <c r="P40" s="56">
        <v>898300</v>
      </c>
      <c r="Q40" s="70"/>
      <c r="R40" s="68"/>
      <c r="S40" s="58">
        <f t="shared" si="5"/>
        <v>0</v>
      </c>
      <c r="T40" s="59">
        <f t="shared" si="6"/>
        <v>0</v>
      </c>
      <c r="U40" s="60"/>
      <c r="W40" s="451" t="s">
        <v>116</v>
      </c>
      <c r="X40" s="452"/>
      <c r="Y40" s="452"/>
      <c r="Z40" s="453"/>
      <c r="AA40" s="454" t="s">
        <v>32</v>
      </c>
      <c r="AB40" s="455"/>
      <c r="AC40" s="456"/>
      <c r="AD40" s="213">
        <f>ROUND(AE40,-2)</f>
        <v>142700</v>
      </c>
      <c r="AE40" s="226">
        <f>AF40+AF40*$AD$1</f>
        <v>142680</v>
      </c>
      <c r="AF40" s="218">
        <v>118900</v>
      </c>
      <c r="AH40" s="219">
        <v>1.18</v>
      </c>
      <c r="AI40" s="220">
        <f t="shared" si="7"/>
        <v>120932.20338983051</v>
      </c>
      <c r="AK40" s="208" t="s">
        <v>115</v>
      </c>
      <c r="AL40" s="34">
        <v>1.6</v>
      </c>
      <c r="AM40" s="31" t="s">
        <v>96</v>
      </c>
      <c r="AN40" s="31">
        <v>18</v>
      </c>
      <c r="AO40" s="46">
        <f>ROUND(AP40,-2)</f>
        <v>102400</v>
      </c>
      <c r="AP40" s="227">
        <f>AQ40+AQ40*$AL$1</f>
        <v>102350</v>
      </c>
      <c r="AQ40" s="218">
        <v>89000</v>
      </c>
      <c r="AS40" s="219">
        <v>1.18</v>
      </c>
      <c r="AT40" s="220">
        <f t="shared" si="10"/>
        <v>86779.66101694916</v>
      </c>
    </row>
    <row r="41" spans="2:46" ht="12.75">
      <c r="B41" s="113"/>
      <c r="C41" s="104" t="s">
        <v>32</v>
      </c>
      <c r="D41" s="90">
        <f t="shared" si="17"/>
        <v>133200</v>
      </c>
      <c r="E41" s="54">
        <f t="shared" si="2"/>
        <v>133200</v>
      </c>
      <c r="F41" s="55">
        <v>111000</v>
      </c>
      <c r="G41" s="74"/>
      <c r="H41" s="85"/>
      <c r="I41" s="62"/>
      <c r="J41" s="54">
        <f t="shared" si="13"/>
        <v>0</v>
      </c>
      <c r="K41" s="64"/>
      <c r="L41" s="178"/>
      <c r="M41" s="164" t="s">
        <v>32</v>
      </c>
      <c r="N41" s="155">
        <f t="shared" si="4"/>
        <v>885500</v>
      </c>
      <c r="O41" s="57">
        <f t="shared" si="11"/>
        <v>885491</v>
      </c>
      <c r="P41" s="56">
        <v>859700</v>
      </c>
      <c r="Q41" s="47" t="s">
        <v>37</v>
      </c>
      <c r="R41" s="48"/>
      <c r="S41" s="58">
        <f t="shared" si="5"/>
        <v>0</v>
      </c>
      <c r="T41" s="59">
        <f t="shared" si="6"/>
        <v>0</v>
      </c>
      <c r="U41" s="66"/>
      <c r="W41" s="18"/>
      <c r="X41" s="18"/>
      <c r="Y41" s="18"/>
      <c r="Z41" s="18"/>
      <c r="AA41" s="18"/>
      <c r="AB41" s="18"/>
      <c r="AC41" s="18"/>
      <c r="AD41" s="18"/>
      <c r="AE41" s="226"/>
      <c r="AF41" s="218"/>
      <c r="AI41" s="17"/>
      <c r="AK41" s="38"/>
      <c r="AL41" s="39"/>
      <c r="AM41" s="38"/>
      <c r="AN41" s="38"/>
      <c r="AO41" s="207"/>
      <c r="AP41" s="227">
        <f t="shared" si="14"/>
        <v>0</v>
      </c>
      <c r="AQ41" s="218"/>
      <c r="AS41" s="3"/>
      <c r="AT41" s="42"/>
    </row>
    <row r="42" spans="2:46" ht="13.5" thickBot="1">
      <c r="B42" s="109"/>
      <c r="C42" s="106">
        <v>6</v>
      </c>
      <c r="D42" s="90">
        <f t="shared" si="17"/>
        <v>175300</v>
      </c>
      <c r="E42" s="54">
        <f t="shared" si="2"/>
        <v>175320</v>
      </c>
      <c r="F42" s="55">
        <v>146100</v>
      </c>
      <c r="G42" s="47" t="s">
        <v>40</v>
      </c>
      <c r="H42" s="48"/>
      <c r="I42" s="62"/>
      <c r="J42" s="54">
        <f t="shared" si="13"/>
        <v>0</v>
      </c>
      <c r="K42" s="64"/>
      <c r="L42" s="153" t="s">
        <v>147</v>
      </c>
      <c r="M42" s="161">
        <v>3</v>
      </c>
      <c r="N42" s="155">
        <f t="shared" si="4"/>
        <v>613700</v>
      </c>
      <c r="O42" s="57">
        <f t="shared" si="11"/>
        <v>613674</v>
      </c>
      <c r="P42" s="56">
        <v>595800</v>
      </c>
      <c r="Q42" s="153" t="s">
        <v>74</v>
      </c>
      <c r="R42" s="192" t="s">
        <v>57</v>
      </c>
      <c r="S42" s="162">
        <f t="shared" si="5"/>
        <v>698200</v>
      </c>
      <c r="T42" s="59">
        <f t="shared" si="6"/>
        <v>698237</v>
      </c>
      <c r="U42" s="60">
        <v>677900</v>
      </c>
      <c r="W42" s="457" t="s">
        <v>93</v>
      </c>
      <c r="X42" s="458"/>
      <c r="Y42" s="458"/>
      <c r="Z42" s="459"/>
      <c r="AA42" s="457" t="s">
        <v>117</v>
      </c>
      <c r="AB42" s="458"/>
      <c r="AC42" s="459"/>
      <c r="AD42" s="211" t="s">
        <v>30</v>
      </c>
      <c r="AE42" s="226"/>
      <c r="AF42" s="218"/>
      <c r="AI42" s="17"/>
      <c r="AK42" s="18"/>
      <c r="AL42" s="18"/>
      <c r="AM42" s="18"/>
      <c r="AN42" s="18"/>
      <c r="AO42" s="18"/>
      <c r="AP42" s="227">
        <f t="shared" si="14"/>
        <v>0</v>
      </c>
      <c r="AQ42" s="218"/>
      <c r="AS42" s="3"/>
      <c r="AT42" s="42"/>
    </row>
    <row r="43" spans="2:46" ht="13.5" customHeight="1" thickBot="1">
      <c r="B43" s="97" t="s">
        <v>5</v>
      </c>
      <c r="C43" s="98">
        <v>2</v>
      </c>
      <c r="D43" s="90">
        <f t="shared" si="17"/>
        <v>193900</v>
      </c>
      <c r="E43" s="54">
        <f t="shared" si="2"/>
        <v>193920</v>
      </c>
      <c r="F43" s="55">
        <v>161600</v>
      </c>
      <c r="G43" s="121" t="s">
        <v>71</v>
      </c>
      <c r="H43" s="140">
        <v>3</v>
      </c>
      <c r="I43" s="138">
        <f t="shared" si="16"/>
        <v>175600</v>
      </c>
      <c r="J43" s="54">
        <f t="shared" si="13"/>
        <v>175605</v>
      </c>
      <c r="K43" s="56">
        <v>152700</v>
      </c>
      <c r="L43" s="156"/>
      <c r="M43" s="164" t="s">
        <v>32</v>
      </c>
      <c r="N43" s="155">
        <f t="shared" si="4"/>
        <v>600300</v>
      </c>
      <c r="O43" s="57">
        <f t="shared" si="11"/>
        <v>600284</v>
      </c>
      <c r="P43" s="56">
        <v>582800</v>
      </c>
      <c r="Q43" s="153" t="s">
        <v>75</v>
      </c>
      <c r="R43" s="154">
        <v>3</v>
      </c>
      <c r="S43" s="162">
        <f t="shared" si="5"/>
        <v>754900</v>
      </c>
      <c r="T43" s="59">
        <f t="shared" si="6"/>
        <v>754887</v>
      </c>
      <c r="U43" s="60">
        <v>732900</v>
      </c>
      <c r="W43" s="451" t="s">
        <v>119</v>
      </c>
      <c r="X43" s="452"/>
      <c r="Y43" s="452"/>
      <c r="Z43" s="453"/>
      <c r="AA43" s="451">
        <v>2</v>
      </c>
      <c r="AB43" s="452"/>
      <c r="AC43" s="453"/>
      <c r="AD43" s="213">
        <f>ROUND(AE43,-2)</f>
        <v>247400</v>
      </c>
      <c r="AE43" s="226">
        <f>AF43+AF43*$AD$1</f>
        <v>247440</v>
      </c>
      <c r="AF43" s="218">
        <v>206200</v>
      </c>
      <c r="AH43" s="219">
        <v>1.18</v>
      </c>
      <c r="AI43" s="220">
        <f t="shared" si="7"/>
        <v>209661.01694915254</v>
      </c>
      <c r="AK43" s="222" t="s">
        <v>108</v>
      </c>
      <c r="AL43" s="223"/>
      <c r="AM43" s="223"/>
      <c r="AN43" s="223"/>
      <c r="AO43" s="224"/>
      <c r="AP43" s="227">
        <f t="shared" si="14"/>
        <v>0</v>
      </c>
      <c r="AQ43" s="218"/>
      <c r="AS43" s="3"/>
      <c r="AT43" s="42"/>
    </row>
    <row r="44" spans="2:46" ht="13.5" customHeight="1" thickBot="1">
      <c r="B44" s="99" t="s">
        <v>88</v>
      </c>
      <c r="C44" s="107">
        <v>2.5</v>
      </c>
      <c r="D44" s="90">
        <f t="shared" si="17"/>
        <v>146600</v>
      </c>
      <c r="E44" s="54">
        <f t="shared" si="2"/>
        <v>146640</v>
      </c>
      <c r="F44" s="55">
        <v>122200</v>
      </c>
      <c r="G44" s="150" t="s">
        <v>89</v>
      </c>
      <c r="H44" s="127" t="s">
        <v>32</v>
      </c>
      <c r="I44" s="138">
        <f t="shared" si="16"/>
        <v>169700</v>
      </c>
      <c r="J44" s="54">
        <f t="shared" si="13"/>
        <v>169740</v>
      </c>
      <c r="K44" s="56">
        <v>147600</v>
      </c>
      <c r="L44" s="153" t="s">
        <v>146</v>
      </c>
      <c r="M44" s="170">
        <v>2.5</v>
      </c>
      <c r="N44" s="155">
        <f t="shared" si="4"/>
        <v>1062300</v>
      </c>
      <c r="O44" s="57">
        <f t="shared" si="11"/>
        <v>1062342</v>
      </c>
      <c r="P44" s="56">
        <v>1031400</v>
      </c>
      <c r="Q44" s="156"/>
      <c r="R44" s="157" t="s">
        <v>32</v>
      </c>
      <c r="S44" s="162">
        <f t="shared" si="5"/>
        <v>751000</v>
      </c>
      <c r="T44" s="59">
        <f t="shared" si="6"/>
        <v>750973</v>
      </c>
      <c r="U44" s="60">
        <v>729100</v>
      </c>
      <c r="W44" s="451" t="s">
        <v>119</v>
      </c>
      <c r="X44" s="452"/>
      <c r="Y44" s="452"/>
      <c r="Z44" s="453"/>
      <c r="AA44" s="451">
        <v>2.5</v>
      </c>
      <c r="AB44" s="452"/>
      <c r="AC44" s="453"/>
      <c r="AD44" s="213">
        <f>ROUND(AE44,-2)</f>
        <v>205000</v>
      </c>
      <c r="AE44" s="226">
        <f>AF44+AF44*$AD$1</f>
        <v>204960</v>
      </c>
      <c r="AF44" s="218">
        <v>170800</v>
      </c>
      <c r="AH44" s="219">
        <v>1.18</v>
      </c>
      <c r="AI44" s="220">
        <f t="shared" si="7"/>
        <v>173728.81355932204</v>
      </c>
      <c r="AK44" s="477" t="s">
        <v>93</v>
      </c>
      <c r="AL44" s="478"/>
      <c r="AM44" s="13" t="s">
        <v>39</v>
      </c>
      <c r="AN44" s="14" t="s">
        <v>94</v>
      </c>
      <c r="AO44" s="15" t="s">
        <v>30</v>
      </c>
      <c r="AP44" s="227">
        <f t="shared" si="14"/>
        <v>0</v>
      </c>
      <c r="AQ44" s="218"/>
      <c r="AS44" s="3"/>
      <c r="AT44" s="42"/>
    </row>
    <row r="45" spans="2:46" ht="13.5" thickBot="1">
      <c r="B45" s="99"/>
      <c r="C45" s="102">
        <v>3</v>
      </c>
      <c r="D45" s="90">
        <f t="shared" si="17"/>
        <v>119900</v>
      </c>
      <c r="E45" s="54">
        <f t="shared" si="2"/>
        <v>119880</v>
      </c>
      <c r="F45" s="55">
        <v>99900</v>
      </c>
      <c r="G45" s="128" t="s">
        <v>72</v>
      </c>
      <c r="H45" s="125">
        <v>3</v>
      </c>
      <c r="I45" s="138">
        <f t="shared" si="16"/>
        <v>205700</v>
      </c>
      <c r="J45" s="54">
        <f t="shared" si="13"/>
        <v>205735</v>
      </c>
      <c r="K45" s="56">
        <v>178900</v>
      </c>
      <c r="L45" s="180"/>
      <c r="M45" s="175">
        <v>3</v>
      </c>
      <c r="N45" s="155">
        <f t="shared" si="4"/>
        <v>870500</v>
      </c>
      <c r="O45" s="57">
        <f t="shared" si="11"/>
        <v>870453</v>
      </c>
      <c r="P45" s="56">
        <v>845100</v>
      </c>
      <c r="Q45" s="78"/>
      <c r="R45" s="83"/>
      <c r="S45" s="58">
        <f t="shared" si="5"/>
        <v>0</v>
      </c>
      <c r="T45" s="59">
        <f t="shared" si="6"/>
        <v>0</v>
      </c>
      <c r="U45" s="66"/>
      <c r="W45" s="451" t="s">
        <v>119</v>
      </c>
      <c r="X45" s="452"/>
      <c r="Y45" s="452"/>
      <c r="Z45" s="453"/>
      <c r="AA45" s="451">
        <v>3</v>
      </c>
      <c r="AB45" s="452"/>
      <c r="AC45" s="453"/>
      <c r="AD45" s="213">
        <f>ROUND(AE45,-2)</f>
        <v>154800</v>
      </c>
      <c r="AE45" s="226">
        <f>AF45+AF45*$AD$1</f>
        <v>154800</v>
      </c>
      <c r="AF45" s="218">
        <v>129000</v>
      </c>
      <c r="AH45" s="219">
        <v>1.18</v>
      </c>
      <c r="AI45" s="220">
        <f t="shared" si="7"/>
        <v>131186.4406779661</v>
      </c>
      <c r="AK45" s="467" t="s">
        <v>106</v>
      </c>
      <c r="AL45" s="468"/>
      <c r="AM45" s="21">
        <v>2</v>
      </c>
      <c r="AN45" s="35" t="s">
        <v>105</v>
      </c>
      <c r="AO45" s="46">
        <f>AQ45+AP45</f>
        <v>88600</v>
      </c>
      <c r="AP45" s="231">
        <v>15000</v>
      </c>
      <c r="AQ45" s="218">
        <v>73600</v>
      </c>
      <c r="AS45" s="219">
        <v>1.18</v>
      </c>
      <c r="AT45" s="220">
        <f t="shared" si="10"/>
        <v>75084.74576271187</v>
      </c>
    </row>
    <row r="46" spans="2:46" ht="13.5" thickBot="1">
      <c r="B46" s="105"/>
      <c r="C46" s="114" t="s">
        <v>32</v>
      </c>
      <c r="D46" s="90">
        <f t="shared" si="17"/>
        <v>116200</v>
      </c>
      <c r="E46" s="54">
        <f t="shared" si="2"/>
        <v>116160</v>
      </c>
      <c r="F46" s="55">
        <v>96800</v>
      </c>
      <c r="G46" s="150" t="s">
        <v>89</v>
      </c>
      <c r="H46" s="141" t="s">
        <v>32</v>
      </c>
      <c r="I46" s="138">
        <f t="shared" si="16"/>
        <v>200900</v>
      </c>
      <c r="J46" s="54">
        <f t="shared" si="13"/>
        <v>200905</v>
      </c>
      <c r="K46" s="56">
        <v>174700</v>
      </c>
      <c r="L46" s="156"/>
      <c r="M46" s="164" t="s">
        <v>32</v>
      </c>
      <c r="N46" s="155">
        <f t="shared" si="4"/>
        <v>863000</v>
      </c>
      <c r="O46" s="57">
        <f t="shared" si="11"/>
        <v>863037</v>
      </c>
      <c r="P46" s="56">
        <v>837900</v>
      </c>
      <c r="Q46" s="79"/>
      <c r="R46" s="84"/>
      <c r="S46" s="58">
        <f t="shared" si="5"/>
        <v>0</v>
      </c>
      <c r="T46" s="59">
        <f t="shared" si="6"/>
        <v>0</v>
      </c>
      <c r="U46" s="66"/>
      <c r="W46" s="451" t="s">
        <v>119</v>
      </c>
      <c r="X46" s="452"/>
      <c r="Y46" s="452"/>
      <c r="Z46" s="453"/>
      <c r="AA46" s="454" t="s">
        <v>32</v>
      </c>
      <c r="AB46" s="455"/>
      <c r="AC46" s="456"/>
      <c r="AD46" s="213">
        <f>ROUND(AE46,-2)</f>
        <v>148800</v>
      </c>
      <c r="AE46" s="226">
        <f>AF46+AF46*$AD$1</f>
        <v>148800</v>
      </c>
      <c r="AF46" s="218">
        <v>124000</v>
      </c>
      <c r="AH46" s="219">
        <v>1.18</v>
      </c>
      <c r="AI46" s="220">
        <f t="shared" si="7"/>
        <v>126101.69491525425</v>
      </c>
      <c r="AK46" s="469" t="s">
        <v>106</v>
      </c>
      <c r="AL46" s="470"/>
      <c r="AM46" s="23">
        <v>3</v>
      </c>
      <c r="AN46" s="36" t="s">
        <v>105</v>
      </c>
      <c r="AO46" s="46">
        <f aca="true" t="shared" si="18" ref="AO46:AO52">AQ46+AP46</f>
        <v>83000</v>
      </c>
      <c r="AP46" s="231">
        <v>15000</v>
      </c>
      <c r="AQ46" s="218">
        <v>68000</v>
      </c>
      <c r="AS46" s="219">
        <v>1.18</v>
      </c>
      <c r="AT46" s="220">
        <f t="shared" si="10"/>
        <v>70338.98305084746</v>
      </c>
    </row>
    <row r="47" spans="2:46" ht="13.5" thickBot="1">
      <c r="B47" s="121" t="s">
        <v>47</v>
      </c>
      <c r="C47" s="122">
        <v>2.5</v>
      </c>
      <c r="D47" s="123">
        <f t="shared" si="17"/>
        <v>128100</v>
      </c>
      <c r="E47" s="54">
        <f>F47+F47*$D$1</f>
        <v>128110</v>
      </c>
      <c r="F47" s="55">
        <v>111400</v>
      </c>
      <c r="G47" s="121" t="s">
        <v>73</v>
      </c>
      <c r="H47" s="140">
        <v>3</v>
      </c>
      <c r="I47" s="138">
        <f t="shared" si="16"/>
        <v>178000</v>
      </c>
      <c r="J47" s="54">
        <f t="shared" si="13"/>
        <v>178020</v>
      </c>
      <c r="K47" s="56">
        <v>154800</v>
      </c>
      <c r="L47" s="153" t="s">
        <v>145</v>
      </c>
      <c r="M47" s="161">
        <v>3</v>
      </c>
      <c r="N47" s="155">
        <f t="shared" si="4"/>
        <v>639700</v>
      </c>
      <c r="O47" s="57">
        <f t="shared" si="11"/>
        <v>639733</v>
      </c>
      <c r="P47" s="56">
        <v>621100</v>
      </c>
      <c r="Q47" s="47" t="s">
        <v>49</v>
      </c>
      <c r="R47" s="48"/>
      <c r="S47" s="162">
        <f t="shared" si="5"/>
        <v>0</v>
      </c>
      <c r="T47" s="59">
        <f t="shared" si="6"/>
        <v>0</v>
      </c>
      <c r="U47" s="66"/>
      <c r="AK47" s="462" t="s">
        <v>106</v>
      </c>
      <c r="AL47" s="463"/>
      <c r="AM47" s="34">
        <v>4</v>
      </c>
      <c r="AN47" s="37" t="s">
        <v>105</v>
      </c>
      <c r="AO47" s="46">
        <f t="shared" si="18"/>
        <v>81800</v>
      </c>
      <c r="AP47" s="231">
        <v>15000</v>
      </c>
      <c r="AQ47" s="218">
        <v>66800</v>
      </c>
      <c r="AS47" s="219">
        <v>1.18</v>
      </c>
      <c r="AT47" s="220">
        <f t="shared" si="10"/>
        <v>69322.03389830509</v>
      </c>
    </row>
    <row r="48" spans="2:46" ht="13.5" thickBot="1">
      <c r="B48" s="124"/>
      <c r="C48" s="125">
        <v>3</v>
      </c>
      <c r="D48" s="123">
        <f t="shared" si="17"/>
        <v>114000</v>
      </c>
      <c r="E48" s="54">
        <f>F48+F48*$D$1</f>
        <v>113965</v>
      </c>
      <c r="F48" s="55">
        <v>99100</v>
      </c>
      <c r="G48" s="126"/>
      <c r="H48" s="151">
        <v>4</v>
      </c>
      <c r="I48" s="138">
        <f t="shared" si="16"/>
        <v>172200</v>
      </c>
      <c r="J48" s="54">
        <f t="shared" si="13"/>
        <v>172155</v>
      </c>
      <c r="K48" s="56">
        <v>149700</v>
      </c>
      <c r="L48" s="156"/>
      <c r="M48" s="164" t="s">
        <v>32</v>
      </c>
      <c r="N48" s="155">
        <f t="shared" si="4"/>
        <v>637100</v>
      </c>
      <c r="O48" s="57">
        <f t="shared" si="11"/>
        <v>637055</v>
      </c>
      <c r="P48" s="56">
        <v>618500</v>
      </c>
      <c r="Q48" s="167" t="s">
        <v>48</v>
      </c>
      <c r="R48" s="195">
        <v>2.5</v>
      </c>
      <c r="S48" s="162">
        <f t="shared" si="5"/>
        <v>1565600</v>
      </c>
      <c r="T48" s="59">
        <f t="shared" si="6"/>
        <v>1565600</v>
      </c>
      <c r="U48" s="60">
        <v>1520000</v>
      </c>
      <c r="AK48" s="467" t="s">
        <v>107</v>
      </c>
      <c r="AL48" s="468"/>
      <c r="AM48" s="21">
        <v>2</v>
      </c>
      <c r="AN48" s="35" t="s">
        <v>105</v>
      </c>
      <c r="AO48" s="46">
        <f t="shared" si="18"/>
        <v>84100</v>
      </c>
      <c r="AP48" s="231">
        <v>15000</v>
      </c>
      <c r="AQ48" s="218">
        <v>69100</v>
      </c>
      <c r="AS48" s="219">
        <v>1.18</v>
      </c>
      <c r="AT48" s="220">
        <f t="shared" si="10"/>
        <v>71271.18644067796</v>
      </c>
    </row>
    <row r="49" spans="2:46" ht="13.5" thickBot="1">
      <c r="B49" s="126"/>
      <c r="C49" s="127" t="s">
        <v>32</v>
      </c>
      <c r="D49" s="123">
        <f t="shared" si="17"/>
        <v>112000</v>
      </c>
      <c r="E49" s="54">
        <f>F49+F49*$D$1</f>
        <v>112010</v>
      </c>
      <c r="F49" s="55">
        <v>97400</v>
      </c>
      <c r="G49" s="128" t="s">
        <v>91</v>
      </c>
      <c r="H49" s="152">
        <v>2.5</v>
      </c>
      <c r="I49" s="138">
        <f t="shared" si="16"/>
        <v>222500</v>
      </c>
      <c r="J49" s="54">
        <f t="shared" si="13"/>
        <v>222525</v>
      </c>
      <c r="K49" s="56">
        <v>193500</v>
      </c>
      <c r="L49" s="153" t="s">
        <v>144</v>
      </c>
      <c r="M49" s="170">
        <v>2</v>
      </c>
      <c r="N49" s="155">
        <f t="shared" si="4"/>
        <v>793400</v>
      </c>
      <c r="O49" s="57">
        <f t="shared" si="11"/>
        <v>793409</v>
      </c>
      <c r="P49" s="56">
        <v>770300</v>
      </c>
      <c r="Q49" s="178"/>
      <c r="R49" s="185">
        <v>3</v>
      </c>
      <c r="S49" s="162">
        <f t="shared" si="5"/>
        <v>1557500</v>
      </c>
      <c r="T49" s="59">
        <f t="shared" si="6"/>
        <v>1557463</v>
      </c>
      <c r="U49" s="60">
        <v>1512100</v>
      </c>
      <c r="AK49" s="469" t="s">
        <v>107</v>
      </c>
      <c r="AL49" s="470"/>
      <c r="AM49" s="27">
        <v>3</v>
      </c>
      <c r="AN49" s="36" t="s">
        <v>105</v>
      </c>
      <c r="AO49" s="46">
        <f t="shared" si="18"/>
        <v>79000</v>
      </c>
      <c r="AP49" s="231">
        <v>15000</v>
      </c>
      <c r="AQ49" s="218">
        <v>64000</v>
      </c>
      <c r="AS49" s="219">
        <v>1.18</v>
      </c>
      <c r="AT49" s="220">
        <f t="shared" si="10"/>
        <v>66949.15254237289</v>
      </c>
    </row>
    <row r="50" spans="2:46" ht="13.5" thickBot="1">
      <c r="B50" s="97" t="s">
        <v>76</v>
      </c>
      <c r="C50" s="98">
        <v>2</v>
      </c>
      <c r="D50" s="90">
        <f t="shared" si="17"/>
        <v>179000</v>
      </c>
      <c r="E50" s="54">
        <f t="shared" si="2"/>
        <v>179040</v>
      </c>
      <c r="F50" s="55">
        <v>149200</v>
      </c>
      <c r="G50" s="121" t="s">
        <v>9</v>
      </c>
      <c r="H50" s="140">
        <v>3</v>
      </c>
      <c r="I50" s="138">
        <f t="shared" si="16"/>
        <v>301400</v>
      </c>
      <c r="J50" s="54">
        <f t="shared" si="13"/>
        <v>301415</v>
      </c>
      <c r="K50" s="56">
        <v>262100</v>
      </c>
      <c r="L50" s="174" t="s">
        <v>101</v>
      </c>
      <c r="M50" s="172">
        <v>2.5</v>
      </c>
      <c r="N50" s="155">
        <f t="shared" si="4"/>
        <v>634900</v>
      </c>
      <c r="O50" s="57">
        <f t="shared" si="11"/>
        <v>634892</v>
      </c>
      <c r="P50" s="56">
        <v>616400</v>
      </c>
      <c r="Q50" s="156"/>
      <c r="R50" s="157" t="s">
        <v>32</v>
      </c>
      <c r="S50" s="162">
        <f t="shared" si="5"/>
        <v>1555700</v>
      </c>
      <c r="T50" s="59">
        <f t="shared" si="6"/>
        <v>1555712</v>
      </c>
      <c r="U50" s="60">
        <v>1510400</v>
      </c>
      <c r="AK50" s="462" t="s">
        <v>107</v>
      </c>
      <c r="AL50" s="463"/>
      <c r="AM50" s="30">
        <v>4</v>
      </c>
      <c r="AN50" s="37" t="s">
        <v>105</v>
      </c>
      <c r="AO50" s="46">
        <f t="shared" si="18"/>
        <v>78000</v>
      </c>
      <c r="AP50" s="231">
        <v>15000</v>
      </c>
      <c r="AQ50" s="218">
        <v>63000</v>
      </c>
      <c r="AS50" s="219">
        <v>1.18</v>
      </c>
      <c r="AT50" s="220">
        <f t="shared" si="10"/>
        <v>66101.69491525424</v>
      </c>
    </row>
    <row r="51" spans="2:46" ht="13.5" thickBot="1">
      <c r="B51" s="99" t="s">
        <v>132</v>
      </c>
      <c r="C51" s="107">
        <v>2.5</v>
      </c>
      <c r="D51" s="90">
        <f t="shared" si="17"/>
        <v>135600</v>
      </c>
      <c r="E51" s="54">
        <f t="shared" si="2"/>
        <v>135600</v>
      </c>
      <c r="F51" s="55">
        <v>113000</v>
      </c>
      <c r="G51" s="126"/>
      <c r="H51" s="127" t="s">
        <v>32</v>
      </c>
      <c r="I51" s="138">
        <f t="shared" si="16"/>
        <v>287700</v>
      </c>
      <c r="J51" s="54">
        <f t="shared" si="13"/>
        <v>287730</v>
      </c>
      <c r="K51" s="56">
        <v>250200</v>
      </c>
      <c r="L51" s="174"/>
      <c r="M51" s="175">
        <v>3</v>
      </c>
      <c r="N51" s="155">
        <f t="shared" si="4"/>
        <v>515700</v>
      </c>
      <c r="O51" s="57">
        <f t="shared" si="11"/>
        <v>515721</v>
      </c>
      <c r="P51" s="56">
        <v>500700</v>
      </c>
      <c r="Q51" s="78"/>
      <c r="R51" s="83"/>
      <c r="S51" s="58">
        <f t="shared" si="5"/>
        <v>0</v>
      </c>
      <c r="T51" s="59">
        <f t="shared" si="6"/>
        <v>0</v>
      </c>
      <c r="U51" s="66"/>
      <c r="AK51" s="467" t="s">
        <v>128</v>
      </c>
      <c r="AL51" s="468"/>
      <c r="AM51" s="29">
        <v>3</v>
      </c>
      <c r="AN51" s="35">
        <v>10</v>
      </c>
      <c r="AO51" s="46">
        <f t="shared" si="18"/>
        <v>84100</v>
      </c>
      <c r="AP51" s="231">
        <v>15000</v>
      </c>
      <c r="AQ51" s="218">
        <v>69100</v>
      </c>
      <c r="AS51" s="219">
        <v>1.18</v>
      </c>
      <c r="AT51" s="220">
        <f t="shared" si="10"/>
        <v>71271.18644067796</v>
      </c>
    </row>
    <row r="52" spans="2:46" ht="13.5" thickBot="1">
      <c r="B52" s="119" t="s">
        <v>122</v>
      </c>
      <c r="C52" s="102">
        <v>3</v>
      </c>
      <c r="D52" s="90">
        <f t="shared" si="17"/>
        <v>101000</v>
      </c>
      <c r="E52" s="54">
        <f t="shared" si="2"/>
        <v>101040</v>
      </c>
      <c r="F52" s="55">
        <v>84200</v>
      </c>
      <c r="G52" s="74"/>
      <c r="H52" s="85"/>
      <c r="I52" s="62"/>
      <c r="J52" s="54">
        <f t="shared" si="13"/>
        <v>0</v>
      </c>
      <c r="K52" s="64"/>
      <c r="L52" s="156"/>
      <c r="M52" s="164" t="s">
        <v>32</v>
      </c>
      <c r="N52" s="155">
        <f t="shared" si="4"/>
        <v>502400</v>
      </c>
      <c r="O52" s="57">
        <f t="shared" si="11"/>
        <v>502434</v>
      </c>
      <c r="P52" s="56">
        <v>487800</v>
      </c>
      <c r="Q52" s="47" t="s">
        <v>35</v>
      </c>
      <c r="R52" s="48"/>
      <c r="S52" s="162">
        <f t="shared" si="5"/>
        <v>0</v>
      </c>
      <c r="T52" s="59">
        <f t="shared" si="6"/>
        <v>0</v>
      </c>
      <c r="U52" s="66"/>
      <c r="AK52" s="462" t="s">
        <v>128</v>
      </c>
      <c r="AL52" s="463"/>
      <c r="AM52" s="30">
        <v>4</v>
      </c>
      <c r="AN52" s="37">
        <v>10</v>
      </c>
      <c r="AO52" s="46">
        <f t="shared" si="18"/>
        <v>83000</v>
      </c>
      <c r="AP52" s="231">
        <v>15000</v>
      </c>
      <c r="AQ52" s="218">
        <v>68000</v>
      </c>
      <c r="AS52" s="219">
        <v>1.18</v>
      </c>
      <c r="AT52" s="220">
        <f t="shared" si="10"/>
        <v>70338.98305084746</v>
      </c>
    </row>
    <row r="53" spans="2:21" ht="12.75">
      <c r="B53" s="101"/>
      <c r="C53" s="104" t="s">
        <v>32</v>
      </c>
      <c r="D53" s="90">
        <f t="shared" si="17"/>
        <v>99400</v>
      </c>
      <c r="E53" s="54">
        <f t="shared" si="2"/>
        <v>99360</v>
      </c>
      <c r="F53" s="55">
        <v>82800</v>
      </c>
      <c r="G53" s="75" t="s">
        <v>33</v>
      </c>
      <c r="H53" s="86"/>
      <c r="I53" s="62"/>
      <c r="J53" s="54">
        <f t="shared" si="13"/>
        <v>0</v>
      </c>
      <c r="K53" s="67"/>
      <c r="L53" s="153" t="s">
        <v>143</v>
      </c>
      <c r="M53" s="182">
        <v>2.5</v>
      </c>
      <c r="N53" s="155">
        <f t="shared" si="4"/>
        <v>922600</v>
      </c>
      <c r="O53" s="57">
        <f t="shared" si="11"/>
        <v>922571</v>
      </c>
      <c r="P53" s="60">
        <v>895700</v>
      </c>
      <c r="Q53" s="121" t="s">
        <v>77</v>
      </c>
      <c r="R53" s="140">
        <v>3</v>
      </c>
      <c r="S53" s="221">
        <v>962500</v>
      </c>
      <c r="T53" s="59">
        <f>U53+U53*$D$1</f>
        <v>1106875</v>
      </c>
      <c r="U53" s="60">
        <v>962500</v>
      </c>
    </row>
    <row r="54" spans="2:21" ht="12.75">
      <c r="B54" s="109"/>
      <c r="C54" s="106">
        <v>6</v>
      </c>
      <c r="D54" s="90">
        <f t="shared" si="17"/>
        <v>132500</v>
      </c>
      <c r="E54" s="54">
        <f t="shared" si="2"/>
        <v>132480</v>
      </c>
      <c r="F54" s="55">
        <v>110400</v>
      </c>
      <c r="G54" s="76" t="s">
        <v>34</v>
      </c>
      <c r="H54" s="87"/>
      <c r="I54" s="62"/>
      <c r="J54" s="54">
        <f t="shared" si="13"/>
        <v>0</v>
      </c>
      <c r="K54" s="64"/>
      <c r="L54" s="163" t="s">
        <v>101</v>
      </c>
      <c r="M54" s="164" t="s">
        <v>36</v>
      </c>
      <c r="N54" s="155">
        <f t="shared" si="4"/>
        <v>750400</v>
      </c>
      <c r="O54" s="57">
        <f t="shared" si="11"/>
        <v>750355</v>
      </c>
      <c r="P54" s="56">
        <v>728500</v>
      </c>
      <c r="Q54" s="126"/>
      <c r="R54" s="127" t="s">
        <v>32</v>
      </c>
      <c r="S54" s="221">
        <v>939500</v>
      </c>
      <c r="T54" s="59">
        <f>U54+U54*$D$1</f>
        <v>1080425</v>
      </c>
      <c r="U54" s="60">
        <v>939500</v>
      </c>
    </row>
    <row r="55" spans="2:21" ht="12.75">
      <c r="B55" s="97" t="s">
        <v>133</v>
      </c>
      <c r="C55" s="98">
        <v>2</v>
      </c>
      <c r="D55" s="90">
        <f t="shared" si="17"/>
        <v>193200</v>
      </c>
      <c r="E55" s="54">
        <f t="shared" si="2"/>
        <v>193200</v>
      </c>
      <c r="F55" s="55">
        <v>161000</v>
      </c>
      <c r="G55" s="145" t="s">
        <v>55</v>
      </c>
      <c r="H55" s="147" t="s">
        <v>32</v>
      </c>
      <c r="I55" s="138">
        <f t="shared" si="16"/>
        <v>167900</v>
      </c>
      <c r="J55" s="54">
        <f t="shared" si="13"/>
        <v>167900</v>
      </c>
      <c r="K55" s="56">
        <v>146000</v>
      </c>
      <c r="L55" s="153" t="s">
        <v>142</v>
      </c>
      <c r="M55" s="170">
        <v>2</v>
      </c>
      <c r="N55" s="155">
        <f t="shared" si="4"/>
        <v>799800</v>
      </c>
      <c r="O55" s="57">
        <f t="shared" si="11"/>
        <v>799795</v>
      </c>
      <c r="P55" s="56">
        <v>776500</v>
      </c>
      <c r="Q55" s="167" t="s">
        <v>52</v>
      </c>
      <c r="R55" s="185">
        <v>3</v>
      </c>
      <c r="S55" s="162">
        <f t="shared" si="5"/>
        <v>942200</v>
      </c>
      <c r="T55" s="59">
        <f t="shared" si="6"/>
        <v>942244</v>
      </c>
      <c r="U55" s="60">
        <v>914800</v>
      </c>
    </row>
    <row r="56" spans="2:21" ht="12.75">
      <c r="B56" s="119" t="s">
        <v>123</v>
      </c>
      <c r="C56" s="107">
        <v>2.5</v>
      </c>
      <c r="D56" s="90">
        <f t="shared" si="17"/>
        <v>146300</v>
      </c>
      <c r="E56" s="54">
        <f t="shared" si="2"/>
        <v>146280</v>
      </c>
      <c r="F56" s="55">
        <v>121900</v>
      </c>
      <c r="G56" s="145" t="s">
        <v>54</v>
      </c>
      <c r="H56" s="147" t="s">
        <v>32</v>
      </c>
      <c r="I56" s="138">
        <f t="shared" si="16"/>
        <v>172000</v>
      </c>
      <c r="J56" s="54">
        <f t="shared" si="13"/>
        <v>172040</v>
      </c>
      <c r="K56" s="56">
        <v>149600</v>
      </c>
      <c r="L56" s="174" t="s">
        <v>101</v>
      </c>
      <c r="M56" s="172">
        <v>2.5</v>
      </c>
      <c r="N56" s="155">
        <f t="shared" si="4"/>
        <v>638800</v>
      </c>
      <c r="O56" s="57">
        <f t="shared" si="11"/>
        <v>638806</v>
      </c>
      <c r="P56" s="56">
        <v>620200</v>
      </c>
      <c r="Q56" s="156"/>
      <c r="R56" s="157" t="s">
        <v>32</v>
      </c>
      <c r="S56" s="162">
        <f t="shared" si="5"/>
        <v>927800</v>
      </c>
      <c r="T56" s="59">
        <f t="shared" si="6"/>
        <v>927824</v>
      </c>
      <c r="U56" s="60">
        <v>900800</v>
      </c>
    </row>
    <row r="57" spans="2:21" ht="12.75">
      <c r="B57" s="119" t="s">
        <v>124</v>
      </c>
      <c r="C57" s="102">
        <v>3</v>
      </c>
      <c r="D57" s="90">
        <f t="shared" si="17"/>
        <v>109000</v>
      </c>
      <c r="E57" s="54">
        <f t="shared" si="2"/>
        <v>108960</v>
      </c>
      <c r="F57" s="55">
        <v>90800</v>
      </c>
      <c r="G57" s="148" t="s">
        <v>53</v>
      </c>
      <c r="H57" s="140">
        <v>3</v>
      </c>
      <c r="I57" s="138">
        <f t="shared" si="16"/>
        <v>197000</v>
      </c>
      <c r="J57" s="54">
        <f t="shared" si="13"/>
        <v>196995</v>
      </c>
      <c r="K57" s="60">
        <v>171300</v>
      </c>
      <c r="L57" s="174"/>
      <c r="M57" s="175">
        <v>3</v>
      </c>
      <c r="N57" s="155">
        <f t="shared" si="4"/>
        <v>520200</v>
      </c>
      <c r="O57" s="57">
        <f t="shared" si="11"/>
        <v>520150</v>
      </c>
      <c r="P57" s="56">
        <v>505000</v>
      </c>
      <c r="Q57" s="167" t="s">
        <v>79</v>
      </c>
      <c r="R57" s="185">
        <v>3</v>
      </c>
      <c r="S57" s="162">
        <f t="shared" si="5"/>
        <v>2780600</v>
      </c>
      <c r="T57" s="59">
        <f t="shared" si="6"/>
        <v>2780588</v>
      </c>
      <c r="U57" s="60">
        <v>2699600</v>
      </c>
    </row>
    <row r="58" spans="2:21" ht="12.75">
      <c r="B58" s="120"/>
      <c r="C58" s="114" t="s">
        <v>32</v>
      </c>
      <c r="D58" s="90">
        <f t="shared" si="17"/>
        <v>107400</v>
      </c>
      <c r="E58" s="54">
        <f t="shared" si="2"/>
        <v>107400</v>
      </c>
      <c r="F58" s="55">
        <v>89500</v>
      </c>
      <c r="G58" s="149"/>
      <c r="H58" s="127" t="s">
        <v>32</v>
      </c>
      <c r="I58" s="138">
        <f t="shared" si="16"/>
        <v>189200</v>
      </c>
      <c r="J58" s="54">
        <f t="shared" si="13"/>
        <v>189175</v>
      </c>
      <c r="K58" s="60">
        <v>164500</v>
      </c>
      <c r="L58" s="168"/>
      <c r="M58" s="169" t="s">
        <v>32</v>
      </c>
      <c r="N58" s="155">
        <f t="shared" si="4"/>
        <v>507100</v>
      </c>
      <c r="O58" s="57">
        <f t="shared" si="11"/>
        <v>507069</v>
      </c>
      <c r="P58" s="56">
        <v>492300</v>
      </c>
      <c r="Q58" s="156"/>
      <c r="R58" s="157" t="s">
        <v>32</v>
      </c>
      <c r="S58" s="162">
        <f t="shared" si="5"/>
        <v>2775500</v>
      </c>
      <c r="T58" s="59">
        <f t="shared" si="6"/>
        <v>2775541</v>
      </c>
      <c r="U58" s="60">
        <v>2694700</v>
      </c>
    </row>
    <row r="59" spans="2:21" ht="12.75">
      <c r="B59" s="97" t="s">
        <v>78</v>
      </c>
      <c r="C59" s="98">
        <v>2.5</v>
      </c>
      <c r="D59" s="90">
        <f t="shared" si="17"/>
        <v>142300</v>
      </c>
      <c r="E59" s="54">
        <f t="shared" si="2"/>
        <v>142320</v>
      </c>
      <c r="F59" s="55">
        <v>118600</v>
      </c>
      <c r="G59" s="148" t="s">
        <v>8</v>
      </c>
      <c r="H59" s="140">
        <v>3</v>
      </c>
      <c r="I59" s="138">
        <f t="shared" si="16"/>
        <v>172200</v>
      </c>
      <c r="J59" s="54">
        <f t="shared" si="13"/>
        <v>172155</v>
      </c>
      <c r="K59" s="60">
        <v>149700</v>
      </c>
      <c r="L59" s="153" t="s">
        <v>141</v>
      </c>
      <c r="M59" s="170">
        <v>2</v>
      </c>
      <c r="N59" s="155">
        <f t="shared" si="4"/>
        <v>1021300</v>
      </c>
      <c r="O59" s="57">
        <f t="shared" si="11"/>
        <v>1021348</v>
      </c>
      <c r="P59" s="56">
        <v>991600</v>
      </c>
      <c r="Q59" s="153" t="s">
        <v>26</v>
      </c>
      <c r="R59" s="154">
        <v>3</v>
      </c>
      <c r="S59" s="162">
        <f t="shared" si="5"/>
        <v>792500</v>
      </c>
      <c r="T59" s="59">
        <f t="shared" si="6"/>
        <v>792482</v>
      </c>
      <c r="U59" s="60">
        <v>769400</v>
      </c>
    </row>
    <row r="60" spans="2:21" ht="12.75">
      <c r="B60" s="112" t="s">
        <v>87</v>
      </c>
      <c r="C60" s="102">
        <v>3</v>
      </c>
      <c r="D60" s="90">
        <f t="shared" si="17"/>
        <v>116400</v>
      </c>
      <c r="E60" s="54">
        <f t="shared" si="2"/>
        <v>116400</v>
      </c>
      <c r="F60" s="55">
        <v>97000</v>
      </c>
      <c r="G60" s="126"/>
      <c r="H60" s="127" t="s">
        <v>32</v>
      </c>
      <c r="I60" s="138">
        <f t="shared" si="16"/>
        <v>169700</v>
      </c>
      <c r="J60" s="54">
        <f t="shared" si="13"/>
        <v>169740</v>
      </c>
      <c r="K60" s="56">
        <v>147600</v>
      </c>
      <c r="L60" s="174" t="s">
        <v>101</v>
      </c>
      <c r="M60" s="172">
        <v>2.5</v>
      </c>
      <c r="N60" s="155">
        <f t="shared" si="4"/>
        <v>795900</v>
      </c>
      <c r="O60" s="57">
        <f t="shared" si="11"/>
        <v>795881</v>
      </c>
      <c r="P60" s="56">
        <v>772700</v>
      </c>
      <c r="Q60" s="156"/>
      <c r="R60" s="157" t="s">
        <v>32</v>
      </c>
      <c r="S60" s="162">
        <f t="shared" si="5"/>
        <v>790400</v>
      </c>
      <c r="T60" s="59">
        <f t="shared" si="6"/>
        <v>790422</v>
      </c>
      <c r="U60" s="60">
        <v>767400</v>
      </c>
    </row>
    <row r="61" spans="2:21" ht="12.75">
      <c r="B61" s="105"/>
      <c r="C61" s="114" t="s">
        <v>32</v>
      </c>
      <c r="D61" s="90">
        <f t="shared" si="17"/>
        <v>115800</v>
      </c>
      <c r="E61" s="54">
        <f t="shared" si="2"/>
        <v>115800</v>
      </c>
      <c r="F61" s="55">
        <v>96500</v>
      </c>
      <c r="G61" s="148" t="s">
        <v>10</v>
      </c>
      <c r="H61" s="140">
        <v>3</v>
      </c>
      <c r="I61" s="138">
        <f t="shared" si="16"/>
        <v>127700</v>
      </c>
      <c r="J61" s="54">
        <f t="shared" si="13"/>
        <v>127650</v>
      </c>
      <c r="K61" s="56">
        <v>111000</v>
      </c>
      <c r="L61" s="174"/>
      <c r="M61" s="175">
        <v>3</v>
      </c>
      <c r="N61" s="155">
        <f t="shared" si="4"/>
        <v>652700</v>
      </c>
      <c r="O61" s="57">
        <f t="shared" si="11"/>
        <v>652711</v>
      </c>
      <c r="P61" s="60">
        <v>633700</v>
      </c>
      <c r="Q61" s="167" t="s">
        <v>27</v>
      </c>
      <c r="R61" s="185">
        <v>3</v>
      </c>
      <c r="S61" s="162">
        <f t="shared" si="5"/>
        <v>824500</v>
      </c>
      <c r="T61" s="59">
        <f t="shared" si="6"/>
        <v>824515</v>
      </c>
      <c r="U61" s="60">
        <v>800500</v>
      </c>
    </row>
    <row r="62" spans="2:21" ht="12.75">
      <c r="B62" s="97" t="s">
        <v>80</v>
      </c>
      <c r="C62" s="98">
        <v>2.5</v>
      </c>
      <c r="D62" s="90">
        <f t="shared" si="17"/>
        <v>142600</v>
      </c>
      <c r="E62" s="54">
        <f t="shared" si="2"/>
        <v>142560</v>
      </c>
      <c r="F62" s="55">
        <v>118800</v>
      </c>
      <c r="G62" s="130"/>
      <c r="H62" s="127" t="s">
        <v>32</v>
      </c>
      <c r="I62" s="138">
        <f t="shared" si="16"/>
        <v>119300</v>
      </c>
      <c r="J62" s="54">
        <f t="shared" si="13"/>
        <v>119255</v>
      </c>
      <c r="K62" s="56">
        <v>103700</v>
      </c>
      <c r="L62" s="156"/>
      <c r="M62" s="164" t="s">
        <v>32</v>
      </c>
      <c r="N62" s="155">
        <f t="shared" si="4"/>
        <v>647300</v>
      </c>
      <c r="O62" s="57">
        <f t="shared" si="11"/>
        <v>647252</v>
      </c>
      <c r="P62" s="60">
        <v>628400</v>
      </c>
      <c r="Q62" s="156"/>
      <c r="R62" s="157" t="s">
        <v>32</v>
      </c>
      <c r="S62" s="162">
        <f t="shared" si="5"/>
        <v>822200</v>
      </c>
      <c r="T62" s="59">
        <f t="shared" si="6"/>
        <v>822249</v>
      </c>
      <c r="U62" s="60">
        <v>798300</v>
      </c>
    </row>
    <row r="63" spans="2:21" ht="12.75">
      <c r="B63" s="113"/>
      <c r="C63" s="102">
        <v>3</v>
      </c>
      <c r="D63" s="90">
        <f t="shared" si="17"/>
        <v>115700</v>
      </c>
      <c r="E63" s="54">
        <f t="shared" si="2"/>
        <v>115680</v>
      </c>
      <c r="F63" s="55">
        <v>96400</v>
      </c>
      <c r="G63" s="148" t="s">
        <v>11</v>
      </c>
      <c r="H63" s="140">
        <v>3</v>
      </c>
      <c r="I63" s="138">
        <f t="shared" si="16"/>
        <v>134900</v>
      </c>
      <c r="J63" s="54">
        <f t="shared" si="13"/>
        <v>134895</v>
      </c>
      <c r="K63" s="60">
        <v>117300</v>
      </c>
      <c r="L63" s="74"/>
      <c r="M63" s="85"/>
      <c r="N63" s="200">
        <f t="shared" si="4"/>
        <v>0</v>
      </c>
      <c r="O63" s="57">
        <f t="shared" si="11"/>
        <v>0</v>
      </c>
      <c r="P63" s="66"/>
      <c r="Q63" s="77"/>
      <c r="R63" s="82"/>
      <c r="S63" s="58">
        <f t="shared" si="5"/>
        <v>0</v>
      </c>
      <c r="T63" s="59">
        <f t="shared" si="6"/>
        <v>0</v>
      </c>
      <c r="U63" s="66"/>
    </row>
    <row r="64" spans="2:21" ht="12.75">
      <c r="B64" s="105"/>
      <c r="C64" s="114" t="s">
        <v>32</v>
      </c>
      <c r="D64" s="90">
        <f t="shared" si="17"/>
        <v>112900</v>
      </c>
      <c r="E64" s="54">
        <f t="shared" si="2"/>
        <v>112920</v>
      </c>
      <c r="F64" s="55">
        <v>94100</v>
      </c>
      <c r="G64" s="126"/>
      <c r="H64" s="127" t="s">
        <v>32</v>
      </c>
      <c r="I64" s="138">
        <f t="shared" si="16"/>
        <v>126500</v>
      </c>
      <c r="J64" s="54">
        <f t="shared" si="13"/>
        <v>126500</v>
      </c>
      <c r="K64" s="60">
        <v>110000</v>
      </c>
      <c r="L64" s="183" t="s">
        <v>140</v>
      </c>
      <c r="M64" s="154">
        <v>3</v>
      </c>
      <c r="N64" s="155">
        <f t="shared" si="4"/>
        <v>632300</v>
      </c>
      <c r="O64" s="57">
        <f t="shared" si="11"/>
        <v>632317</v>
      </c>
      <c r="P64" s="56">
        <v>613900</v>
      </c>
      <c r="Q64" s="47" t="s">
        <v>38</v>
      </c>
      <c r="R64" s="48"/>
      <c r="S64" s="162">
        <f t="shared" si="5"/>
        <v>0</v>
      </c>
      <c r="T64" s="59">
        <f t="shared" si="6"/>
        <v>0</v>
      </c>
      <c r="U64" s="66"/>
    </row>
    <row r="65" spans="2:21" ht="12.75">
      <c r="B65" s="97" t="s">
        <v>81</v>
      </c>
      <c r="C65" s="102">
        <v>3</v>
      </c>
      <c r="D65" s="90">
        <f t="shared" si="17"/>
        <v>115700</v>
      </c>
      <c r="E65" s="54">
        <f t="shared" si="2"/>
        <v>115680</v>
      </c>
      <c r="F65" s="55">
        <v>96400</v>
      </c>
      <c r="G65" s="121" t="s">
        <v>92</v>
      </c>
      <c r="H65" s="140">
        <v>3</v>
      </c>
      <c r="I65" s="138">
        <f t="shared" si="16"/>
        <v>127800</v>
      </c>
      <c r="J65" s="54">
        <f t="shared" si="13"/>
        <v>127765</v>
      </c>
      <c r="K65" s="60">
        <v>111100</v>
      </c>
      <c r="L65" s="184" t="s">
        <v>58</v>
      </c>
      <c r="M65" s="185">
        <v>4</v>
      </c>
      <c r="N65" s="155">
        <f t="shared" si="4"/>
        <v>623300</v>
      </c>
      <c r="O65" s="57">
        <f t="shared" si="11"/>
        <v>623253</v>
      </c>
      <c r="P65" s="56">
        <v>605100</v>
      </c>
      <c r="Q65" s="128" t="s">
        <v>28</v>
      </c>
      <c r="R65" s="125">
        <v>3</v>
      </c>
      <c r="S65" s="199">
        <f t="shared" si="5"/>
        <v>118200</v>
      </c>
      <c r="T65" s="59">
        <f>U65+U65*$D$1</f>
        <v>118220</v>
      </c>
      <c r="U65" s="60">
        <v>102800</v>
      </c>
    </row>
    <row r="66" spans="2:21" ht="12.75">
      <c r="B66" s="105"/>
      <c r="C66" s="114" t="s">
        <v>32</v>
      </c>
      <c r="D66" s="118">
        <f t="shared" si="17"/>
        <v>113600</v>
      </c>
      <c r="E66" s="54">
        <f t="shared" si="2"/>
        <v>113640</v>
      </c>
      <c r="F66" s="55">
        <v>94700</v>
      </c>
      <c r="G66" s="126"/>
      <c r="H66" s="127" t="s">
        <v>32</v>
      </c>
      <c r="I66" s="138">
        <f t="shared" si="16"/>
        <v>120900</v>
      </c>
      <c r="J66" s="54">
        <f t="shared" si="13"/>
        <v>120865</v>
      </c>
      <c r="K66" s="60">
        <v>105100</v>
      </c>
      <c r="L66" s="165"/>
      <c r="M66" s="186">
        <v>5</v>
      </c>
      <c r="N66" s="155">
        <f t="shared" si="4"/>
        <v>623300</v>
      </c>
      <c r="O66" s="57">
        <f t="shared" si="11"/>
        <v>623253</v>
      </c>
      <c r="P66" s="56">
        <v>605100</v>
      </c>
      <c r="Q66" s="126"/>
      <c r="R66" s="127" t="s">
        <v>32</v>
      </c>
      <c r="S66" s="199">
        <f t="shared" si="5"/>
        <v>115800</v>
      </c>
      <c r="T66" s="59">
        <f>U66+U66*$D$1</f>
        <v>115805</v>
      </c>
      <c r="U66" s="60">
        <v>100700</v>
      </c>
    </row>
  </sheetData>
  <sheetProtection password="CC05" sheet="1" formatCells="0" formatColumns="0" formatRows="0" insertColumns="0" insertRows="0" insertHyperlinks="0" deleteColumns="0" deleteRows="0" sort="0" autoFilter="0" pivotTables="0"/>
  <mergeCells count="75">
    <mergeCell ref="AK48:AL48"/>
    <mergeCell ref="AK49:AL49"/>
    <mergeCell ref="AK50:AL50"/>
    <mergeCell ref="AK51:AL51"/>
    <mergeCell ref="AK7:AK8"/>
    <mergeCell ref="AK9:AK11"/>
    <mergeCell ref="AK12:AK15"/>
    <mergeCell ref="AK16:AK18"/>
    <mergeCell ref="AK19:AK21"/>
    <mergeCell ref="AK22:AK24"/>
    <mergeCell ref="AK47:AL47"/>
    <mergeCell ref="AK45:AL45"/>
    <mergeCell ref="AK46:AL46"/>
    <mergeCell ref="AK29:AK31"/>
    <mergeCell ref="AK32:AK34"/>
    <mergeCell ref="AK44:AL44"/>
    <mergeCell ref="AK52:AL52"/>
    <mergeCell ref="B6:I6"/>
    <mergeCell ref="L6:S6"/>
    <mergeCell ref="W4:AD4"/>
    <mergeCell ref="W6:Z6"/>
    <mergeCell ref="AA6:AC6"/>
    <mergeCell ref="W9:Z9"/>
    <mergeCell ref="AA9:AC9"/>
    <mergeCell ref="W11:Z11"/>
    <mergeCell ref="AA11:AC11"/>
    <mergeCell ref="W7:Z7"/>
    <mergeCell ref="AA7:AC7"/>
    <mergeCell ref="W8:Z8"/>
    <mergeCell ref="AA8:AC8"/>
    <mergeCell ref="W14:Z14"/>
    <mergeCell ref="AA14:AC14"/>
    <mergeCell ref="W19:AD19"/>
    <mergeCell ref="W21:Z21"/>
    <mergeCell ref="AA21:AC21"/>
    <mergeCell ref="W12:Z12"/>
    <mergeCell ref="AA12:AC12"/>
    <mergeCell ref="W13:Z13"/>
    <mergeCell ref="AA13:AC13"/>
    <mergeCell ref="W24:Z24"/>
    <mergeCell ref="AA24:AC24"/>
    <mergeCell ref="W26:Z26"/>
    <mergeCell ref="AA26:AC26"/>
    <mergeCell ref="W22:Z22"/>
    <mergeCell ref="AA22:AC22"/>
    <mergeCell ref="W23:Z23"/>
    <mergeCell ref="AA23:AC23"/>
    <mergeCell ref="W29:Z29"/>
    <mergeCell ref="AA29:AC29"/>
    <mergeCell ref="W34:AD34"/>
    <mergeCell ref="W36:Z36"/>
    <mergeCell ref="AA36:AC36"/>
    <mergeCell ref="W27:Z27"/>
    <mergeCell ref="AA27:AC27"/>
    <mergeCell ref="W28:Z28"/>
    <mergeCell ref="AA28:AC28"/>
    <mergeCell ref="AA43:AC43"/>
    <mergeCell ref="W39:Z39"/>
    <mergeCell ref="AA39:AC39"/>
    <mergeCell ref="W40:Z40"/>
    <mergeCell ref="AA40:AC40"/>
    <mergeCell ref="W37:Z37"/>
    <mergeCell ref="AA37:AC37"/>
    <mergeCell ref="W38:Z38"/>
    <mergeCell ref="AA38:AC38"/>
    <mergeCell ref="AH4:AI4"/>
    <mergeCell ref="W46:Z46"/>
    <mergeCell ref="AA46:AC46"/>
    <mergeCell ref="W44:Z44"/>
    <mergeCell ref="AA44:AC44"/>
    <mergeCell ref="W45:Z45"/>
    <mergeCell ref="AA45:AC45"/>
    <mergeCell ref="W42:Z42"/>
    <mergeCell ref="AA42:AC42"/>
    <mergeCell ref="W43:Z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Oleg</cp:lastModifiedBy>
  <cp:lastPrinted>2019-09-09T04:58:24Z</cp:lastPrinted>
  <dcterms:created xsi:type="dcterms:W3CDTF">2009-03-31T12:45:17Z</dcterms:created>
  <dcterms:modified xsi:type="dcterms:W3CDTF">2019-12-11T04:57:07Z</dcterms:modified>
  <cp:category/>
  <cp:version/>
  <cp:contentType/>
  <cp:contentStatus/>
</cp:coreProperties>
</file>