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335" windowHeight="108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P50" i="1" s="1"/>
  <c r="L51" i="1"/>
  <c r="L50" i="1" s="1"/>
  <c r="H51" i="1"/>
  <c r="H50" i="1" s="1"/>
  <c r="D51" i="1"/>
  <c r="D50" i="1" s="1"/>
  <c r="C48" i="1"/>
  <c r="C47" i="1" s="1"/>
  <c r="P47" i="1"/>
  <c r="O47" i="1"/>
  <c r="N47" i="1"/>
  <c r="M47" i="1"/>
  <c r="L47" i="1"/>
  <c r="K47" i="1"/>
  <c r="J47" i="1"/>
  <c r="I47" i="1"/>
  <c r="H47" i="1"/>
  <c r="D47" i="1"/>
  <c r="C46" i="1"/>
  <c r="P45" i="1"/>
  <c r="O45" i="1"/>
  <c r="N45" i="1"/>
  <c r="M45" i="1"/>
  <c r="L45" i="1"/>
  <c r="K45" i="1"/>
  <c r="J45" i="1"/>
  <c r="I45" i="1"/>
  <c r="H45" i="1"/>
  <c r="G45" i="1"/>
  <c r="F45" i="1"/>
  <c r="C45" i="1"/>
  <c r="C44" i="1"/>
  <c r="C43" i="1" s="1"/>
  <c r="P43" i="1"/>
  <c r="O43" i="1"/>
  <c r="N43" i="1"/>
  <c r="M43" i="1"/>
  <c r="L43" i="1"/>
  <c r="K43" i="1"/>
  <c r="J43" i="1"/>
  <c r="I43" i="1"/>
  <c r="H43" i="1"/>
  <c r="G43" i="1"/>
  <c r="F43" i="1"/>
  <c r="E43" i="1"/>
  <c r="C42" i="1"/>
  <c r="P41" i="1"/>
  <c r="O41" i="1"/>
  <c r="N41" i="1"/>
  <c r="M41" i="1"/>
  <c r="L41" i="1"/>
  <c r="K41" i="1"/>
  <c r="J41" i="1"/>
  <c r="I41" i="1"/>
  <c r="H41" i="1"/>
  <c r="G41" i="1"/>
  <c r="F41" i="1"/>
  <c r="E41" i="1"/>
  <c r="C40" i="1"/>
  <c r="C39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C36" i="1"/>
  <c r="C35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4" i="1"/>
  <c r="C33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2" i="1"/>
  <c r="P31" i="1"/>
  <c r="O31" i="1"/>
  <c r="N31" i="1"/>
  <c r="M31" i="1"/>
  <c r="L31" i="1"/>
  <c r="K31" i="1"/>
  <c r="J31" i="1"/>
  <c r="I31" i="1"/>
  <c r="F31" i="1"/>
  <c r="C31" i="1" s="1"/>
  <c r="D31" i="1"/>
  <c r="C30" i="1"/>
  <c r="P29" i="1"/>
  <c r="O29" i="1"/>
  <c r="N29" i="1"/>
  <c r="M29" i="1"/>
  <c r="L29" i="1"/>
  <c r="K29" i="1"/>
  <c r="J29" i="1"/>
  <c r="I29" i="1"/>
  <c r="H29" i="1"/>
  <c r="D29" i="1"/>
  <c r="C29" i="1"/>
  <c r="C28" i="1"/>
  <c r="P27" i="1"/>
  <c r="O27" i="1"/>
  <c r="N27" i="1"/>
  <c r="M27" i="1"/>
  <c r="L27" i="1"/>
  <c r="J27" i="1"/>
  <c r="I27" i="1"/>
  <c r="H27" i="1"/>
  <c r="G27" i="1"/>
  <c r="F27" i="1"/>
  <c r="C27" i="1"/>
  <c r="C26" i="1"/>
  <c r="P25" i="1"/>
  <c r="O25" i="1"/>
  <c r="N25" i="1"/>
  <c r="M25" i="1"/>
  <c r="K25" i="1"/>
  <c r="J25" i="1"/>
  <c r="I25" i="1"/>
  <c r="H25" i="1"/>
  <c r="C25" i="1"/>
  <c r="C24" i="1"/>
  <c r="P23" i="1"/>
  <c r="O23" i="1"/>
  <c r="N23" i="1"/>
  <c r="M23" i="1"/>
  <c r="L23" i="1"/>
  <c r="K23" i="1"/>
  <c r="J23" i="1"/>
  <c r="I23" i="1"/>
  <c r="H23" i="1"/>
  <c r="F23" i="1"/>
  <c r="E23" i="1"/>
  <c r="C23" i="1"/>
  <c r="C22" i="1"/>
  <c r="AF21" i="1"/>
  <c r="P21" i="1"/>
  <c r="O21" i="1"/>
  <c r="N21" i="1"/>
  <c r="M21" i="1"/>
  <c r="L21" i="1"/>
  <c r="K21" i="1"/>
  <c r="J21" i="1"/>
  <c r="I21" i="1"/>
  <c r="H21" i="1"/>
  <c r="G21" i="1"/>
  <c r="F21" i="1"/>
  <c r="C21" i="1"/>
  <c r="P18" i="1"/>
  <c r="O18" i="1"/>
  <c r="N18" i="1"/>
  <c r="M18" i="1"/>
  <c r="L18" i="1"/>
  <c r="K18" i="1"/>
  <c r="J18" i="1"/>
  <c r="I18" i="1"/>
  <c r="H18" i="1"/>
  <c r="G18" i="1"/>
  <c r="C18" i="1"/>
  <c r="C16" i="1"/>
  <c r="C14" i="1" s="1"/>
  <c r="P15" i="1"/>
  <c r="O15" i="1"/>
  <c r="N15" i="1"/>
  <c r="M15" i="1"/>
  <c r="L15" i="1"/>
  <c r="K15" i="1"/>
  <c r="J15" i="1"/>
  <c r="I15" i="1"/>
  <c r="C15" i="1"/>
  <c r="P14" i="1"/>
  <c r="O14" i="1"/>
  <c r="O51" i="1" s="1"/>
  <c r="O50" i="1" s="1"/>
  <c r="N14" i="1"/>
  <c r="N51" i="1" s="1"/>
  <c r="N50" i="1" s="1"/>
  <c r="M14" i="1"/>
  <c r="M13" i="1" s="1"/>
  <c r="L14" i="1"/>
  <c r="L13" i="1" s="1"/>
  <c r="K14" i="1"/>
  <c r="K51" i="1" s="1"/>
  <c r="K50" i="1" s="1"/>
  <c r="J14" i="1"/>
  <c r="J51" i="1" s="1"/>
  <c r="J50" i="1" s="1"/>
  <c r="I14" i="1"/>
  <c r="I13" i="1" s="1"/>
  <c r="H14" i="1"/>
  <c r="G14" i="1"/>
  <c r="G51" i="1" s="1"/>
  <c r="G50" i="1" s="1"/>
  <c r="F14" i="1"/>
  <c r="F51" i="1" s="1"/>
  <c r="F50" i="1" s="1"/>
  <c r="E14" i="1"/>
  <c r="E51" i="1" s="1"/>
  <c r="E50" i="1" s="1"/>
  <c r="D14" i="1"/>
  <c r="P13" i="1"/>
  <c r="O13" i="1"/>
  <c r="K13" i="1"/>
  <c r="J13" i="1"/>
  <c r="G13" i="1"/>
  <c r="D13" i="1"/>
  <c r="C51" i="1" l="1"/>
  <c r="C50" i="1" s="1"/>
  <c r="C13" i="1"/>
  <c r="E13" i="1"/>
  <c r="F13" i="1"/>
  <c r="I51" i="1"/>
  <c r="I50" i="1" s="1"/>
  <c r="M51" i="1"/>
  <c r="M50" i="1" s="1"/>
</calcChain>
</file>

<file path=xl/sharedStrings.xml><?xml version="1.0" encoding="utf-8"?>
<sst xmlns="http://schemas.openxmlformats.org/spreadsheetml/2006/main" count="321" uniqueCount="57">
  <si>
    <t>Приложение 4</t>
  </si>
  <si>
    <t>Информация по дополнительной потребности</t>
  </si>
  <si>
    <t>Наименование</t>
  </si>
  <si>
    <t>Источники финанси-рования</t>
  </si>
  <si>
    <t>Объем финанси-рования (всего, руб.)</t>
  </si>
  <si>
    <t>В том числе по годам</t>
  </si>
  <si>
    <t>Ответственный (админи-стратор или соадмини-стратор)</t>
  </si>
  <si>
    <t>Наименование показателя, ед.измерения</t>
  </si>
  <si>
    <t>Значения показателя, в том числе</t>
  </si>
  <si>
    <t>Итоговое значение показателя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</si>
  <si>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</si>
  <si>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</si>
  <si>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</si>
  <si>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</si>
  <si>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</si>
  <si>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</si>
  <si>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</si>
  <si>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</si>
  <si>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</si>
  <si>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</si>
  <si>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</si>
  <si>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</si>
  <si>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</si>
  <si>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 xml:space="preserve">Подпрограмма 1. «Благоустройство рекреационных зон»          </t>
  </si>
  <si>
    <t xml:space="preserve">Цель подпрограммы 1:  создание комфортных условий проживания населения, повышение эстетической привлекательности общественных территорий муниципального образования </t>
  </si>
  <si>
    <t>Задача 1. Повышение уровня благоустройства территорий общего пользования</t>
  </si>
  <si>
    <t xml:space="preserve">Основное мероприятие 1.1.  Проектирование, обустройство (строительство) объектов  благоустройства
(парки, скверы  и  набережные), в том числе:
</t>
  </si>
  <si>
    <t xml:space="preserve">всего, в том числе
</t>
  </si>
  <si>
    <t>управление                       по природополь-зованию                                  и экологии</t>
  </si>
  <si>
    <t>X</t>
  </si>
  <si>
    <t xml:space="preserve"> X</t>
  </si>
  <si>
    <t xml:space="preserve">за счет средств местного бюджета </t>
  </si>
  <si>
    <t xml:space="preserve">1.1.1.
Парк в микрорайоне 40  
</t>
  </si>
  <si>
    <t>объем выполненных работ от общего объема работ, предусмотренных проектом, %</t>
  </si>
  <si>
    <t xml:space="preserve"> -</t>
  </si>
  <si>
    <t xml:space="preserve">1.1.2. Набережная правого рукава водохранилища "Сайма", участок от магазина "Изида" до Дворца Торжеств в г. Сургуте.     
</t>
  </si>
  <si>
    <t>-</t>
  </si>
  <si>
    <t xml:space="preserve"> 1.1.3. Сквер "Мемориал Славы"  
</t>
  </si>
  <si>
    <t xml:space="preserve">1.1.4.Ремонт покрытия из тротуарной плитки пешеходных переходов №№1; №1*; №2; №5; №5* на объекте: "Водохранилище на р. Сайма"
</t>
  </si>
  <si>
    <t>количество выполненных проектно-изыскательских работ, пр.</t>
  </si>
  <si>
    <t xml:space="preserve">1.1.5. Парк в мкр-не 35А   
</t>
  </si>
  <si>
    <t xml:space="preserve">1.1.6. Сквер "Площадь Советов"
</t>
  </si>
  <si>
    <t>1.1.7. Парк "Кедровый Лог"</t>
  </si>
  <si>
    <t>1.1.8. Парк в мкр-не 39</t>
  </si>
  <si>
    <t>1.1.9
Сквер в 27 микрорайоне по ул. Мелик-Карамова</t>
  </si>
  <si>
    <t>1.1.10 Реконструкция оборудования фонтана в сквере "Площадь Советов"</t>
  </si>
  <si>
    <t>1.1.11 Разработка документации проектных (изыскательских) работ по обустройству городского пляжа на объекте: Район озера по Югорскому тракту"</t>
  </si>
  <si>
    <t>1.1.12 Реконструкция территории прилегающей к территории фонтана в сквере "Площадь Советов"</t>
  </si>
  <si>
    <t>1.1.13 Проектирование и обустройство светомузыкального фонтана на территории планируемой набережной, в районе СурГУ</t>
  </si>
  <si>
    <t>1.1.14 Сквер "Дружбы народов"</t>
  </si>
  <si>
    <t>1.1.15. Парковая зона в мкр-не 20А</t>
  </si>
  <si>
    <t xml:space="preserve">1.1.16. Сквер в микрорайоне 37
</t>
  </si>
  <si>
    <t xml:space="preserve">Всего по подпрограмме «Благоустройство рекреационных зон»
</t>
  </si>
  <si>
    <t xml:space="preserve">Примечания: </t>
  </si>
  <si>
    <t>1.  Показатель "Объем выполненых работ от общего объема работ, предусмотренных проектом, %" установлен с нарастающим итогом.</t>
  </si>
  <si>
    <t>2.  "Объем финансирования (всего в руб.)" указан ориентировочно. Стоимость СМР определиться по результатам ПИР.</t>
  </si>
  <si>
    <t xml:space="preserve">к муниципальной 
программе «Формирование комфортной городской среды
на 2018 – 2030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</si>
</sst>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/>
    <xf numFmtId="164" fontId="2" fillId="2" borderId="0" xfId="0" applyNumberFormat="1" applyFont="1" applyFill="1" applyAlignment="1"/>
    <xf numFmtId="0" fontId="3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/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/>
    <xf numFmtId="164" fontId="6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7" fillId="0" borderId="1" xfId="0" applyNumberFormat="1" applyFont="1" applyFill="1" applyBorder="1"/>
    <xf numFmtId="164" fontId="7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/>
    <xf numFmtId="164" fontId="0" fillId="0" borderId="1" xfId="0" applyNumberForma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164" fontId="4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topLeftCell="Q1" workbookViewId="0">
      <selection activeCell="AC2" sqref="AC2:AE4"/>
    </sheetView>
  </sheetViews>
  <sheetFormatPr defaultColWidth="9.140625" defaultRowHeight="12.75" x14ac:dyDescent="0.2"/>
  <cols>
    <col min="1" max="1" width="21" style="1" customWidth="1"/>
    <col min="2" max="2" width="12.42578125" style="1" customWidth="1"/>
    <col min="3" max="3" width="21.85546875" style="2" customWidth="1"/>
    <col min="4" max="4" width="16.7109375" style="2" customWidth="1"/>
    <col min="5" max="5" width="18.28515625" style="2" customWidth="1"/>
    <col min="6" max="6" width="16.7109375" style="2" customWidth="1"/>
    <col min="7" max="7" width="21.7109375" style="2" customWidth="1"/>
    <col min="8" max="8" width="18" style="2" customWidth="1"/>
    <col min="9" max="9" width="15.42578125" style="2" customWidth="1"/>
    <col min="10" max="10" width="16.85546875" style="2" customWidth="1"/>
    <col min="11" max="11" width="13.28515625" style="2" customWidth="1"/>
    <col min="12" max="12" width="17.42578125" style="2" customWidth="1"/>
    <col min="13" max="13" width="16.7109375" style="2" customWidth="1"/>
    <col min="14" max="14" width="17.7109375" style="2" customWidth="1"/>
    <col min="15" max="15" width="16.42578125" style="2" customWidth="1"/>
    <col min="16" max="16" width="17.5703125" style="2" customWidth="1"/>
    <col min="17" max="17" width="16" style="1" customWidth="1"/>
    <col min="18" max="18" width="17.28515625" style="3" customWidth="1"/>
    <col min="19" max="19" width="7.7109375" style="2" customWidth="1"/>
    <col min="20" max="20" width="9.5703125" style="2" customWidth="1"/>
    <col min="21" max="21" width="10.7109375" style="2" customWidth="1"/>
    <col min="22" max="23" width="12" style="2" customWidth="1"/>
    <col min="24" max="24" width="12.42578125" style="2" customWidth="1"/>
    <col min="25" max="26" width="11.140625" style="2" customWidth="1"/>
    <col min="27" max="28" width="12" style="2" customWidth="1"/>
    <col min="29" max="29" width="12.5703125" style="2" customWidth="1"/>
    <col min="30" max="30" width="11.5703125" style="2" customWidth="1"/>
    <col min="31" max="31" width="12.5703125" style="2" customWidth="1"/>
    <col min="32" max="32" width="12.7109375" style="2" customWidth="1"/>
    <col min="33" max="16384" width="9.140625" style="2"/>
  </cols>
  <sheetData>
    <row r="1" spans="1:39" ht="24" customHeight="1" x14ac:dyDescent="0.3">
      <c r="AC1" s="4" t="s">
        <v>0</v>
      </c>
      <c r="AD1" s="4"/>
      <c r="AE1" s="4"/>
      <c r="AF1" s="4"/>
    </row>
    <row r="2" spans="1:39" ht="24" customHeight="1" x14ac:dyDescent="0.3">
      <c r="AC2" s="52" t="s">
        <v>56</v>
      </c>
      <c r="AD2" s="53"/>
      <c r="AE2" s="53"/>
      <c r="AF2" s="4"/>
    </row>
    <row r="3" spans="1:39" ht="24" customHeight="1" x14ac:dyDescent="0.3">
      <c r="AC3" s="53"/>
      <c r="AD3" s="53"/>
      <c r="AE3" s="53"/>
      <c r="AF3" s="4"/>
    </row>
    <row r="4" spans="1:39" ht="36" customHeight="1" x14ac:dyDescent="0.3">
      <c r="AC4" s="53"/>
      <c r="AD4" s="53"/>
      <c r="AE4" s="53"/>
      <c r="AF4" s="4"/>
    </row>
    <row r="5" spans="1:39" ht="12.75" customHeight="1" x14ac:dyDescent="0.2">
      <c r="A5" s="54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9" ht="35.2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9" ht="21" customHeight="1" x14ac:dyDescent="0.2"/>
    <row r="8" spans="1:39" s="6" customFormat="1" ht="42" customHeight="1" x14ac:dyDescent="0.2">
      <c r="A8" s="56" t="s">
        <v>2</v>
      </c>
      <c r="B8" s="56" t="s">
        <v>3</v>
      </c>
      <c r="C8" s="56" t="s">
        <v>4</v>
      </c>
      <c r="D8" s="56" t="s">
        <v>5</v>
      </c>
      <c r="E8" s="56"/>
      <c r="F8" s="56"/>
      <c r="G8" s="56"/>
      <c r="H8" s="56"/>
      <c r="I8" s="56"/>
      <c r="J8" s="56"/>
      <c r="K8" s="57"/>
      <c r="L8" s="57"/>
      <c r="M8" s="57"/>
      <c r="N8" s="57"/>
      <c r="O8" s="57"/>
      <c r="P8" s="57"/>
      <c r="Q8" s="56" t="s">
        <v>6</v>
      </c>
      <c r="R8" s="56" t="s">
        <v>7</v>
      </c>
      <c r="S8" s="56" t="s">
        <v>8</v>
      </c>
      <c r="T8" s="56"/>
      <c r="U8" s="56"/>
      <c r="V8" s="56"/>
      <c r="W8" s="56"/>
      <c r="X8" s="56"/>
      <c r="Y8" s="56"/>
      <c r="Z8" s="57"/>
      <c r="AA8" s="57"/>
      <c r="AB8" s="57"/>
      <c r="AC8" s="57"/>
      <c r="AD8" s="57"/>
      <c r="AE8" s="57"/>
      <c r="AF8" s="56" t="s">
        <v>9</v>
      </c>
      <c r="AG8" s="5"/>
      <c r="AH8" s="5"/>
      <c r="AI8" s="5"/>
      <c r="AJ8" s="5"/>
      <c r="AK8" s="5"/>
      <c r="AL8" s="5"/>
      <c r="AM8" s="5"/>
    </row>
    <row r="9" spans="1:39" s="6" customFormat="1" ht="57.75" customHeight="1" x14ac:dyDescent="0.2">
      <c r="A9" s="56"/>
      <c r="B9" s="56"/>
      <c r="C9" s="56"/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N9" s="7" t="s">
        <v>20</v>
      </c>
      <c r="O9" s="7" t="s">
        <v>21</v>
      </c>
      <c r="P9" s="7" t="s">
        <v>22</v>
      </c>
      <c r="Q9" s="56"/>
      <c r="R9" s="56"/>
      <c r="S9" s="7" t="s">
        <v>10</v>
      </c>
      <c r="T9" s="7" t="s">
        <v>11</v>
      </c>
      <c r="U9" s="7" t="s">
        <v>12</v>
      </c>
      <c r="V9" s="7" t="s">
        <v>13</v>
      </c>
      <c r="W9" s="7" t="s">
        <v>14</v>
      </c>
      <c r="X9" s="7" t="s">
        <v>15</v>
      </c>
      <c r="Y9" s="7" t="s">
        <v>16</v>
      </c>
      <c r="Z9" s="7" t="s">
        <v>17</v>
      </c>
      <c r="AA9" s="7" t="s">
        <v>18</v>
      </c>
      <c r="AB9" s="7" t="s">
        <v>19</v>
      </c>
      <c r="AC9" s="7" t="s">
        <v>20</v>
      </c>
      <c r="AD9" s="7" t="s">
        <v>21</v>
      </c>
      <c r="AE9" s="7" t="s">
        <v>22</v>
      </c>
      <c r="AF9" s="56"/>
      <c r="AG9" s="5"/>
      <c r="AH9" s="5"/>
      <c r="AI9" s="5"/>
      <c r="AJ9" s="5"/>
      <c r="AK9" s="5"/>
      <c r="AL9" s="5"/>
      <c r="AM9" s="5"/>
    </row>
    <row r="10" spans="1:39" s="8" customFormat="1" ht="26.25" customHeight="1" x14ac:dyDescent="0.2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9" s="8" customFormat="1" ht="24" customHeight="1" x14ac:dyDescent="0.25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39" ht="25.5" customHeight="1" x14ac:dyDescent="0.2">
      <c r="A12" s="58" t="s">
        <v>25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"/>
      <c r="AH12" s="5"/>
      <c r="AI12" s="5"/>
      <c r="AJ12" s="5"/>
      <c r="AK12" s="5"/>
      <c r="AL12" s="5"/>
      <c r="AM12" s="5"/>
    </row>
    <row r="13" spans="1:39" ht="51.75" customHeight="1" x14ac:dyDescent="0.2">
      <c r="A13" s="59" t="s">
        <v>26</v>
      </c>
      <c r="B13" s="9" t="s">
        <v>27</v>
      </c>
      <c r="C13" s="10">
        <f>SUM(C14)</f>
        <v>1303029153.2</v>
      </c>
      <c r="D13" s="10">
        <f t="shared" ref="D13:P13" si="0">SUM(D14)</f>
        <v>91633124.860000014</v>
      </c>
      <c r="E13" s="10">
        <f t="shared" si="0"/>
        <v>620811977.68000007</v>
      </c>
      <c r="F13" s="10">
        <f t="shared" si="0"/>
        <v>506762002.32999998</v>
      </c>
      <c r="G13" s="10">
        <f t="shared" si="0"/>
        <v>83822048.329999998</v>
      </c>
      <c r="H13" s="10">
        <v>25527932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v>84012301</v>
      </c>
      <c r="O13" s="10">
        <f t="shared" si="0"/>
        <v>0</v>
      </c>
      <c r="P13" s="10">
        <f t="shared" si="0"/>
        <v>0</v>
      </c>
      <c r="Q13" s="60" t="s">
        <v>28</v>
      </c>
      <c r="R13" s="56"/>
      <c r="S13" s="56" t="s">
        <v>29</v>
      </c>
      <c r="T13" s="56" t="s">
        <v>29</v>
      </c>
      <c r="U13" s="56" t="s">
        <v>29</v>
      </c>
      <c r="V13" s="56" t="s">
        <v>29</v>
      </c>
      <c r="W13" s="56" t="s">
        <v>30</v>
      </c>
      <c r="X13" s="56" t="s">
        <v>30</v>
      </c>
      <c r="Y13" s="56" t="s">
        <v>30</v>
      </c>
      <c r="Z13" s="56" t="s">
        <v>29</v>
      </c>
      <c r="AA13" s="56" t="s">
        <v>29</v>
      </c>
      <c r="AB13" s="56" t="s">
        <v>29</v>
      </c>
      <c r="AC13" s="56" t="s">
        <v>29</v>
      </c>
      <c r="AD13" s="56" t="s">
        <v>29</v>
      </c>
      <c r="AE13" s="56" t="s">
        <v>29</v>
      </c>
      <c r="AF13" s="56" t="s">
        <v>30</v>
      </c>
      <c r="AG13" s="5"/>
      <c r="AH13" s="5"/>
      <c r="AI13" s="5"/>
      <c r="AJ13" s="5"/>
      <c r="AK13" s="5"/>
      <c r="AL13" s="5"/>
      <c r="AM13" s="5"/>
    </row>
    <row r="14" spans="1:39" ht="100.5" customHeight="1" x14ac:dyDescent="0.2">
      <c r="A14" s="59"/>
      <c r="B14" s="9" t="s">
        <v>31</v>
      </c>
      <c r="C14" s="10">
        <f t="shared" ref="C14:P14" si="1">SUM(C16+C19+C22+C24+C26+C28+C46+C48)</f>
        <v>1303029153.2</v>
      </c>
      <c r="D14" s="10">
        <f t="shared" si="1"/>
        <v>91633124.860000014</v>
      </c>
      <c r="E14" s="10">
        <f t="shared" si="1"/>
        <v>620811977.68000007</v>
      </c>
      <c r="F14" s="10">
        <f t="shared" si="1"/>
        <v>506762002.32999998</v>
      </c>
      <c r="G14" s="10">
        <f t="shared" si="1"/>
        <v>83822048.329999998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61"/>
      <c r="R14" s="56"/>
      <c r="S14" s="56"/>
      <c r="T14" s="56"/>
      <c r="U14" s="56"/>
      <c r="V14" s="56"/>
      <c r="W14" s="56"/>
      <c r="X14" s="56"/>
      <c r="Y14" s="56"/>
      <c r="Z14" s="63"/>
      <c r="AA14" s="63"/>
      <c r="AB14" s="63"/>
      <c r="AC14" s="63"/>
      <c r="AD14" s="63"/>
      <c r="AE14" s="63"/>
      <c r="AF14" s="56"/>
      <c r="AG14" s="5"/>
      <c r="AH14" s="5"/>
      <c r="AI14" s="5"/>
      <c r="AJ14" s="5"/>
      <c r="AK14" s="5"/>
      <c r="AL14" s="5"/>
      <c r="AM14" s="5"/>
    </row>
    <row r="15" spans="1:39" s="14" customFormat="1" ht="87" customHeight="1" x14ac:dyDescent="0.2">
      <c r="A15" s="64" t="s">
        <v>32</v>
      </c>
      <c r="B15" s="11" t="s">
        <v>27</v>
      </c>
      <c r="C15" s="12">
        <f>SUM(D15:E15)</f>
        <v>65060452.859999999</v>
      </c>
      <c r="D15" s="12">
        <v>32530226.43</v>
      </c>
      <c r="E15" s="12">
        <v>32530226.43</v>
      </c>
      <c r="F15" s="12">
        <v>0</v>
      </c>
      <c r="G15" s="12">
        <v>0</v>
      </c>
      <c r="H15" s="12">
        <v>0</v>
      </c>
      <c r="I15" s="12">
        <f t="shared" ref="I15:P15" si="2">SUM(I16)</f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61"/>
      <c r="R15" s="65" t="s">
        <v>33</v>
      </c>
      <c r="S15" s="67">
        <v>50</v>
      </c>
      <c r="T15" s="67">
        <v>100</v>
      </c>
      <c r="U15" s="67" t="s">
        <v>34</v>
      </c>
      <c r="V15" s="67">
        <v>0</v>
      </c>
      <c r="W15" s="67" t="s">
        <v>34</v>
      </c>
      <c r="X15" s="67" t="s">
        <v>34</v>
      </c>
      <c r="Y15" s="67" t="s">
        <v>34</v>
      </c>
      <c r="Z15" s="67" t="s">
        <v>34</v>
      </c>
      <c r="AA15" s="67" t="s">
        <v>34</v>
      </c>
      <c r="AB15" s="67" t="s">
        <v>34</v>
      </c>
      <c r="AC15" s="67" t="s">
        <v>34</v>
      </c>
      <c r="AD15" s="67" t="s">
        <v>34</v>
      </c>
      <c r="AE15" s="67" t="s">
        <v>34</v>
      </c>
      <c r="AF15" s="67">
        <v>100</v>
      </c>
      <c r="AG15" s="13"/>
      <c r="AH15" s="13"/>
      <c r="AI15" s="13"/>
      <c r="AJ15" s="13"/>
      <c r="AK15" s="13"/>
      <c r="AL15" s="13"/>
      <c r="AM15" s="13"/>
    </row>
    <row r="16" spans="1:39" s="14" customFormat="1" ht="52.9" customHeight="1" x14ac:dyDescent="0.2">
      <c r="A16" s="64"/>
      <c r="B16" s="69" t="s">
        <v>31</v>
      </c>
      <c r="C16" s="70">
        <f>SUM(D16:E17)</f>
        <v>65060452.859999999</v>
      </c>
      <c r="D16" s="70">
        <v>32530226.43</v>
      </c>
      <c r="E16" s="70">
        <v>32530226.43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61"/>
      <c r="R16" s="66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13"/>
      <c r="AH16" s="13"/>
      <c r="AI16" s="13"/>
      <c r="AJ16" s="13"/>
      <c r="AK16" s="13"/>
      <c r="AL16" s="13"/>
      <c r="AM16" s="13"/>
    </row>
    <row r="17" spans="1:39" s="14" customFormat="1" ht="46.5" customHeight="1" x14ac:dyDescent="0.2">
      <c r="A17" s="64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1"/>
      <c r="R17" s="66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13"/>
      <c r="AH17" s="13"/>
      <c r="AI17" s="13"/>
      <c r="AJ17" s="13"/>
      <c r="AK17" s="13"/>
      <c r="AL17" s="13"/>
      <c r="AM17" s="13"/>
    </row>
    <row r="18" spans="1:39" s="14" customFormat="1" ht="87" customHeight="1" x14ac:dyDescent="0.2">
      <c r="A18" s="64" t="s">
        <v>35</v>
      </c>
      <c r="B18" s="11" t="s">
        <v>27</v>
      </c>
      <c r="C18" s="12">
        <f>SUM(D18:F18)</f>
        <v>767414856.60000002</v>
      </c>
      <c r="D18" s="12">
        <v>10965886.6</v>
      </c>
      <c r="E18" s="12">
        <v>378224485</v>
      </c>
      <c r="F18" s="12">
        <v>378224485</v>
      </c>
      <c r="G18" s="12">
        <f>SUM(G19)</f>
        <v>0</v>
      </c>
      <c r="H18" s="12">
        <f t="shared" ref="H18:P18" si="3">SUM(H19)</f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</v>
      </c>
      <c r="P18" s="12">
        <f t="shared" si="3"/>
        <v>0</v>
      </c>
      <c r="Q18" s="61"/>
      <c r="R18" s="15" t="s">
        <v>33</v>
      </c>
      <c r="S18" s="16" t="s">
        <v>34</v>
      </c>
      <c r="T18" s="16">
        <v>50</v>
      </c>
      <c r="U18" s="16">
        <v>100</v>
      </c>
      <c r="V18" s="16" t="s">
        <v>36</v>
      </c>
      <c r="W18" s="16" t="s">
        <v>34</v>
      </c>
      <c r="X18" s="16" t="s">
        <v>36</v>
      </c>
      <c r="Y18" s="16" t="s">
        <v>36</v>
      </c>
      <c r="Z18" s="16" t="s">
        <v>34</v>
      </c>
      <c r="AA18" s="16" t="s">
        <v>34</v>
      </c>
      <c r="AB18" s="16" t="s">
        <v>34</v>
      </c>
      <c r="AC18" s="16" t="s">
        <v>34</v>
      </c>
      <c r="AD18" s="16" t="s">
        <v>34</v>
      </c>
      <c r="AE18" s="16" t="s">
        <v>34</v>
      </c>
      <c r="AF18" s="16">
        <v>100</v>
      </c>
      <c r="AG18" s="13"/>
      <c r="AH18" s="13"/>
      <c r="AI18" s="13"/>
      <c r="AJ18" s="13"/>
      <c r="AK18" s="13"/>
      <c r="AL18" s="13"/>
      <c r="AM18" s="13"/>
    </row>
    <row r="19" spans="1:39" s="14" customFormat="1" ht="52.9" customHeight="1" x14ac:dyDescent="0.25">
      <c r="A19" s="64"/>
      <c r="B19" s="69" t="s">
        <v>31</v>
      </c>
      <c r="C19" s="70">
        <v>767414856.60000002</v>
      </c>
      <c r="D19" s="70">
        <v>10965886.6</v>
      </c>
      <c r="E19" s="70">
        <v>378224485</v>
      </c>
      <c r="F19" s="70">
        <v>378224485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61"/>
      <c r="R19" s="71" t="s">
        <v>33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3"/>
      <c r="AH19" s="13"/>
      <c r="AI19" s="13"/>
      <c r="AJ19" s="13"/>
      <c r="AK19" s="13"/>
      <c r="AL19" s="13"/>
      <c r="AM19" s="13"/>
    </row>
    <row r="20" spans="1:39" s="14" customFormat="1" ht="46.5" customHeight="1" x14ac:dyDescent="0.25">
      <c r="A20" s="64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61"/>
      <c r="R20" s="7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3"/>
      <c r="AH20" s="13"/>
      <c r="AI20" s="13"/>
      <c r="AJ20" s="13"/>
      <c r="AK20" s="13"/>
      <c r="AL20" s="13"/>
      <c r="AM20" s="13"/>
    </row>
    <row r="21" spans="1:39" s="14" customFormat="1" ht="82.15" customHeight="1" x14ac:dyDescent="0.2">
      <c r="A21" s="64" t="s">
        <v>37</v>
      </c>
      <c r="B21" s="11" t="s">
        <v>27</v>
      </c>
      <c r="C21" s="12">
        <f>SUM(D21:E21)</f>
        <v>51280118.350000001</v>
      </c>
      <c r="D21" s="12">
        <v>1044250.35</v>
      </c>
      <c r="E21" s="12">
        <v>50235868</v>
      </c>
      <c r="F21" s="12">
        <f t="shared" ref="F21:P21" si="4">F22</f>
        <v>0</v>
      </c>
      <c r="G21" s="12">
        <f>G22</f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2">
        <f t="shared" si="4"/>
        <v>0</v>
      </c>
      <c r="O21" s="12">
        <f t="shared" si="4"/>
        <v>0</v>
      </c>
      <c r="P21" s="12">
        <f t="shared" si="4"/>
        <v>0</v>
      </c>
      <c r="Q21" s="61"/>
      <c r="R21" s="65" t="s">
        <v>33</v>
      </c>
      <c r="S21" s="67" t="s">
        <v>34</v>
      </c>
      <c r="T21" s="67">
        <v>100</v>
      </c>
      <c r="U21" s="67" t="s">
        <v>34</v>
      </c>
      <c r="V21" s="67" t="s">
        <v>36</v>
      </c>
      <c r="W21" s="67" t="s">
        <v>34</v>
      </c>
      <c r="X21" s="67" t="s">
        <v>34</v>
      </c>
      <c r="Y21" s="67" t="s">
        <v>34</v>
      </c>
      <c r="Z21" s="67" t="s">
        <v>34</v>
      </c>
      <c r="AA21" s="67" t="s">
        <v>34</v>
      </c>
      <c r="AB21" s="67" t="s">
        <v>34</v>
      </c>
      <c r="AC21" s="67" t="s">
        <v>34</v>
      </c>
      <c r="AD21" s="67" t="s">
        <v>34</v>
      </c>
      <c r="AE21" s="67" t="s">
        <v>34</v>
      </c>
      <c r="AF21" s="67">
        <f>SUM(S21:AE22)</f>
        <v>100</v>
      </c>
      <c r="AG21" s="13"/>
      <c r="AH21" s="13"/>
      <c r="AI21" s="13"/>
      <c r="AJ21" s="13"/>
      <c r="AK21" s="13"/>
      <c r="AL21" s="13"/>
      <c r="AM21" s="13"/>
    </row>
    <row r="22" spans="1:39" s="14" customFormat="1" ht="83.45" customHeight="1" x14ac:dyDescent="0.2">
      <c r="A22" s="64"/>
      <c r="B22" s="11" t="s">
        <v>31</v>
      </c>
      <c r="C22" s="12">
        <f>SUM(D22:P22)</f>
        <v>51280118.350000001</v>
      </c>
      <c r="D22" s="12">
        <v>1044250.35</v>
      </c>
      <c r="E22" s="12">
        <v>50235868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61"/>
      <c r="R22" s="66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13"/>
      <c r="AH22" s="13"/>
      <c r="AI22" s="13"/>
      <c r="AJ22" s="13"/>
      <c r="AK22" s="13"/>
      <c r="AL22" s="13"/>
      <c r="AM22" s="13"/>
    </row>
    <row r="23" spans="1:39" s="14" customFormat="1" ht="89.25" customHeight="1" x14ac:dyDescent="0.2">
      <c r="A23" s="69" t="s">
        <v>38</v>
      </c>
      <c r="B23" s="11" t="s">
        <v>27</v>
      </c>
      <c r="C23" s="12">
        <f>SUM(D23)</f>
        <v>3901632.18</v>
      </c>
      <c r="D23" s="12">
        <v>3901632.18</v>
      </c>
      <c r="E23" s="12">
        <f t="shared" ref="E23:P23" si="5">SUM(E24)</f>
        <v>0</v>
      </c>
      <c r="F23" s="12">
        <f t="shared" si="5"/>
        <v>0</v>
      </c>
      <c r="G23" s="18">
        <v>0</v>
      </c>
      <c r="H23" s="12">
        <f>SUM(H24)</f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12">
        <f t="shared" si="5"/>
        <v>0</v>
      </c>
      <c r="N23" s="12">
        <f t="shared" si="5"/>
        <v>0</v>
      </c>
      <c r="O23" s="12">
        <f t="shared" si="5"/>
        <v>0</v>
      </c>
      <c r="P23" s="12">
        <f t="shared" si="5"/>
        <v>0</v>
      </c>
      <c r="Q23" s="61"/>
      <c r="R23" s="19" t="s">
        <v>39</v>
      </c>
      <c r="S23" s="20" t="s">
        <v>36</v>
      </c>
      <c r="T23" s="12" t="s">
        <v>34</v>
      </c>
      <c r="U23" s="12" t="s">
        <v>34</v>
      </c>
      <c r="V23" s="12" t="s">
        <v>34</v>
      </c>
      <c r="W23" s="12" t="s">
        <v>34</v>
      </c>
      <c r="X23" s="12" t="s">
        <v>34</v>
      </c>
      <c r="Y23" s="12" t="s">
        <v>34</v>
      </c>
      <c r="Z23" s="12" t="s">
        <v>34</v>
      </c>
      <c r="AA23" s="12" t="s">
        <v>36</v>
      </c>
      <c r="AB23" s="12" t="s">
        <v>34</v>
      </c>
      <c r="AC23" s="12" t="s">
        <v>34</v>
      </c>
      <c r="AD23" s="12" t="s">
        <v>34</v>
      </c>
      <c r="AE23" s="12" t="s">
        <v>34</v>
      </c>
      <c r="AF23" s="12"/>
      <c r="AG23" s="13"/>
      <c r="AH23" s="13"/>
      <c r="AI23" s="13"/>
      <c r="AJ23" s="13"/>
      <c r="AK23" s="13"/>
      <c r="AL23" s="13"/>
      <c r="AM23" s="13"/>
    </row>
    <row r="24" spans="1:39" s="14" customFormat="1" ht="99.75" customHeight="1" x14ac:dyDescent="0.2">
      <c r="A24" s="69"/>
      <c r="B24" s="11" t="s">
        <v>31</v>
      </c>
      <c r="C24" s="12">
        <f>SUM(D24:P24)</f>
        <v>3901632.18</v>
      </c>
      <c r="D24" s="12">
        <v>3901632.18</v>
      </c>
      <c r="E24" s="12">
        <v>0</v>
      </c>
      <c r="F24" s="12">
        <v>0</v>
      </c>
      <c r="G24" s="18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61"/>
      <c r="R24" s="15" t="s">
        <v>33</v>
      </c>
      <c r="S24" s="21">
        <v>100</v>
      </c>
      <c r="T24" s="16" t="s">
        <v>34</v>
      </c>
      <c r="U24" s="16" t="s">
        <v>34</v>
      </c>
      <c r="V24" s="16" t="s">
        <v>34</v>
      </c>
      <c r="W24" s="16" t="s">
        <v>34</v>
      </c>
      <c r="X24" s="16" t="s">
        <v>34</v>
      </c>
      <c r="Y24" s="16" t="s">
        <v>34</v>
      </c>
      <c r="Z24" s="16" t="s">
        <v>34</v>
      </c>
      <c r="AA24" s="16" t="s">
        <v>36</v>
      </c>
      <c r="AB24" s="16" t="s">
        <v>36</v>
      </c>
      <c r="AC24" s="16" t="s">
        <v>36</v>
      </c>
      <c r="AD24" s="16" t="s">
        <v>34</v>
      </c>
      <c r="AE24" s="16" t="s">
        <v>34</v>
      </c>
      <c r="AF24" s="16">
        <v>100</v>
      </c>
      <c r="AG24" s="13"/>
      <c r="AH24" s="13"/>
      <c r="AI24" s="13"/>
      <c r="AJ24" s="13"/>
      <c r="AK24" s="13"/>
      <c r="AL24" s="13"/>
      <c r="AM24" s="13"/>
    </row>
    <row r="25" spans="1:39" s="14" customFormat="1" ht="88.5" customHeight="1" x14ac:dyDescent="0.2">
      <c r="A25" s="69" t="s">
        <v>40</v>
      </c>
      <c r="B25" s="11" t="s">
        <v>27</v>
      </c>
      <c r="C25" s="12">
        <f>SUM(D25:G25)</f>
        <v>256377112.99000001</v>
      </c>
      <c r="D25" s="12">
        <v>4910968</v>
      </c>
      <c r="E25" s="12">
        <v>83822048.329999998</v>
      </c>
      <c r="F25" s="12">
        <v>83822048.329999998</v>
      </c>
      <c r="G25" s="12">
        <v>83822048.329999998</v>
      </c>
      <c r="H25" s="12">
        <f t="shared" ref="H25:P25" si="6">SUM(H26)</f>
        <v>0</v>
      </c>
      <c r="I25" s="12">
        <f t="shared" si="6"/>
        <v>0</v>
      </c>
      <c r="J25" s="12">
        <f t="shared" si="6"/>
        <v>0</v>
      </c>
      <c r="K25" s="12">
        <f t="shared" si="6"/>
        <v>0</v>
      </c>
      <c r="L25" s="22">
        <v>0</v>
      </c>
      <c r="M25" s="12">
        <f>SUM(M26)</f>
        <v>0</v>
      </c>
      <c r="N25" s="12">
        <f>SUM(N26)</f>
        <v>0</v>
      </c>
      <c r="O25" s="12">
        <f t="shared" si="6"/>
        <v>0</v>
      </c>
      <c r="P25" s="12">
        <f t="shared" si="6"/>
        <v>0</v>
      </c>
      <c r="Q25" s="61"/>
      <c r="R25" s="15" t="s">
        <v>39</v>
      </c>
      <c r="S25" s="16">
        <v>1</v>
      </c>
      <c r="T25" s="16" t="s">
        <v>34</v>
      </c>
      <c r="U25" s="16" t="s">
        <v>34</v>
      </c>
      <c r="V25" s="16" t="s">
        <v>34</v>
      </c>
      <c r="W25" s="16" t="s">
        <v>34</v>
      </c>
      <c r="X25" s="16" t="s">
        <v>34</v>
      </c>
      <c r="Y25" s="16" t="s">
        <v>34</v>
      </c>
      <c r="Z25" s="16" t="s">
        <v>34</v>
      </c>
      <c r="AA25" s="16" t="s">
        <v>34</v>
      </c>
      <c r="AB25" s="16" t="s">
        <v>36</v>
      </c>
      <c r="AC25" s="16" t="s">
        <v>34</v>
      </c>
      <c r="AD25" s="16" t="s">
        <v>34</v>
      </c>
      <c r="AE25" s="16" t="s">
        <v>34</v>
      </c>
      <c r="AF25" s="16">
        <v>1</v>
      </c>
      <c r="AG25" s="13"/>
      <c r="AH25" s="13"/>
      <c r="AI25" s="13"/>
      <c r="AJ25" s="13"/>
      <c r="AK25" s="13"/>
      <c r="AL25" s="13"/>
      <c r="AM25" s="13"/>
    </row>
    <row r="26" spans="1:39" s="14" customFormat="1" ht="101.25" customHeight="1" x14ac:dyDescent="0.2">
      <c r="A26" s="69"/>
      <c r="B26" s="11" t="s">
        <v>31</v>
      </c>
      <c r="C26" s="12">
        <f>SUM(D26:P26)</f>
        <v>256377112.99000001</v>
      </c>
      <c r="D26" s="12">
        <v>4910968</v>
      </c>
      <c r="E26" s="12">
        <v>83822048.329999998</v>
      </c>
      <c r="F26" s="12">
        <v>83822048.329999998</v>
      </c>
      <c r="G26" s="12">
        <v>83822048.329999998</v>
      </c>
      <c r="H26" s="12">
        <v>0</v>
      </c>
      <c r="I26" s="12">
        <v>0</v>
      </c>
      <c r="J26" s="12">
        <v>0</v>
      </c>
      <c r="K26" s="12">
        <v>0</v>
      </c>
      <c r="L26" s="22">
        <v>0</v>
      </c>
      <c r="M26" s="12">
        <v>0</v>
      </c>
      <c r="N26" s="12">
        <v>0</v>
      </c>
      <c r="O26" s="12">
        <v>0</v>
      </c>
      <c r="P26" s="12">
        <v>0</v>
      </c>
      <c r="Q26" s="61"/>
      <c r="R26" s="15" t="s">
        <v>33</v>
      </c>
      <c r="S26" s="16" t="s">
        <v>34</v>
      </c>
      <c r="T26" s="16">
        <v>33.299999999999997</v>
      </c>
      <c r="U26" s="16">
        <v>66.599999999999994</v>
      </c>
      <c r="V26" s="16">
        <v>100</v>
      </c>
      <c r="W26" s="16" t="s">
        <v>34</v>
      </c>
      <c r="X26" s="16" t="s">
        <v>34</v>
      </c>
      <c r="Y26" s="16" t="s">
        <v>34</v>
      </c>
      <c r="Z26" s="16" t="s">
        <v>34</v>
      </c>
      <c r="AA26" s="16" t="s">
        <v>34</v>
      </c>
      <c r="AB26" s="16" t="s">
        <v>36</v>
      </c>
      <c r="AC26" s="16" t="s">
        <v>36</v>
      </c>
      <c r="AD26" s="16" t="s">
        <v>34</v>
      </c>
      <c r="AE26" s="16" t="s">
        <v>34</v>
      </c>
      <c r="AF26" s="16">
        <v>100</v>
      </c>
      <c r="AG26" s="13"/>
      <c r="AH26" s="13"/>
      <c r="AI26" s="13"/>
      <c r="AJ26" s="13"/>
      <c r="AK26" s="13"/>
      <c r="AL26" s="13"/>
      <c r="AM26" s="13"/>
    </row>
    <row r="27" spans="1:39" s="14" customFormat="1" ht="88.5" customHeight="1" x14ac:dyDescent="0.2">
      <c r="A27" s="64" t="s">
        <v>41</v>
      </c>
      <c r="B27" s="11" t="s">
        <v>27</v>
      </c>
      <c r="C27" s="12">
        <f>SUM(C28)</f>
        <v>24735173.780000001</v>
      </c>
      <c r="D27" s="12">
        <v>1048893.78</v>
      </c>
      <c r="E27" s="12">
        <v>23686280</v>
      </c>
      <c r="F27" s="12">
        <f t="shared" ref="F27:P27" si="7">SUM(F28)</f>
        <v>0</v>
      </c>
      <c r="G27" s="12">
        <f t="shared" si="7"/>
        <v>0</v>
      </c>
      <c r="H27" s="12">
        <f>SUM(H28)</f>
        <v>0</v>
      </c>
      <c r="I27" s="12">
        <f>SUM(I28)</f>
        <v>0</v>
      </c>
      <c r="J27" s="12">
        <f>SUM(J28)</f>
        <v>0</v>
      </c>
      <c r="K27" s="23">
        <v>0</v>
      </c>
      <c r="L27" s="12">
        <f t="shared" si="7"/>
        <v>0</v>
      </c>
      <c r="M27" s="12">
        <f t="shared" si="7"/>
        <v>0</v>
      </c>
      <c r="N27" s="12">
        <f t="shared" si="7"/>
        <v>0</v>
      </c>
      <c r="O27" s="12">
        <f t="shared" si="7"/>
        <v>0</v>
      </c>
      <c r="P27" s="12">
        <f t="shared" si="7"/>
        <v>0</v>
      </c>
      <c r="Q27" s="61"/>
      <c r="R27" s="15" t="s">
        <v>39</v>
      </c>
      <c r="S27" s="16">
        <v>1</v>
      </c>
      <c r="T27" s="16" t="s">
        <v>34</v>
      </c>
      <c r="U27" s="16" t="s">
        <v>34</v>
      </c>
      <c r="V27" s="16" t="s">
        <v>34</v>
      </c>
      <c r="W27" s="16" t="s">
        <v>36</v>
      </c>
      <c r="X27" s="16" t="s">
        <v>34</v>
      </c>
      <c r="Y27" s="16" t="s">
        <v>34</v>
      </c>
      <c r="Z27" s="16" t="s">
        <v>34</v>
      </c>
      <c r="AA27" s="16" t="s">
        <v>34</v>
      </c>
      <c r="AB27" s="16" t="s">
        <v>34</v>
      </c>
      <c r="AC27" s="16" t="s">
        <v>34</v>
      </c>
      <c r="AD27" s="16" t="s">
        <v>34</v>
      </c>
      <c r="AE27" s="16" t="s">
        <v>34</v>
      </c>
      <c r="AF27" s="16">
        <v>1</v>
      </c>
      <c r="AG27" s="13"/>
      <c r="AH27" s="13"/>
      <c r="AI27" s="13"/>
      <c r="AJ27" s="13"/>
      <c r="AK27" s="13"/>
      <c r="AL27" s="13"/>
      <c r="AM27" s="13"/>
    </row>
    <row r="28" spans="1:39" s="14" customFormat="1" ht="82.5" customHeight="1" x14ac:dyDescent="0.2">
      <c r="A28" s="64"/>
      <c r="B28" s="11" t="s">
        <v>31</v>
      </c>
      <c r="C28" s="12">
        <f>SUM(D28:P28)</f>
        <v>24735173.780000001</v>
      </c>
      <c r="D28" s="12">
        <v>1048893.78</v>
      </c>
      <c r="E28" s="12">
        <v>23686280</v>
      </c>
      <c r="F28" s="12"/>
      <c r="G28" s="12">
        <v>0</v>
      </c>
      <c r="H28" s="12">
        <v>0</v>
      </c>
      <c r="I28" s="12">
        <v>0</v>
      </c>
      <c r="J28" s="12">
        <v>0</v>
      </c>
      <c r="K28" s="23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61"/>
      <c r="R28" s="15" t="s">
        <v>33</v>
      </c>
      <c r="S28" s="16" t="s">
        <v>34</v>
      </c>
      <c r="T28" s="16">
        <v>100</v>
      </c>
      <c r="U28" s="16" t="s">
        <v>34</v>
      </c>
      <c r="V28" s="16" t="s">
        <v>34</v>
      </c>
      <c r="W28" s="16" t="s">
        <v>36</v>
      </c>
      <c r="X28" s="16" t="s">
        <v>36</v>
      </c>
      <c r="Y28" s="16" t="s">
        <v>36</v>
      </c>
      <c r="Z28" s="24" t="s">
        <v>34</v>
      </c>
      <c r="AA28" s="16" t="s">
        <v>34</v>
      </c>
      <c r="AB28" s="16" t="s">
        <v>34</v>
      </c>
      <c r="AC28" s="16" t="s">
        <v>34</v>
      </c>
      <c r="AD28" s="16" t="s">
        <v>34</v>
      </c>
      <c r="AE28" s="16" t="s">
        <v>34</v>
      </c>
      <c r="AF28" s="16">
        <v>100</v>
      </c>
      <c r="AG28" s="13"/>
      <c r="AH28" s="13"/>
      <c r="AI28" s="13"/>
      <c r="AJ28" s="13"/>
      <c r="AK28" s="13"/>
      <c r="AL28" s="13"/>
      <c r="AM28" s="13"/>
    </row>
    <row r="29" spans="1:39" s="14" customFormat="1" ht="82.5" customHeight="1" x14ac:dyDescent="0.2">
      <c r="A29" s="64" t="s">
        <v>42</v>
      </c>
      <c r="B29" s="11" t="s">
        <v>27</v>
      </c>
      <c r="C29" s="12">
        <f>SUM(D29:G29)</f>
        <v>133183990.69999999</v>
      </c>
      <c r="D29" s="12">
        <f t="shared" ref="D29:P29" si="8">SUM(D30)</f>
        <v>0</v>
      </c>
      <c r="E29" s="12">
        <v>43997278</v>
      </c>
      <c r="F29" s="12">
        <v>44593356.350000001</v>
      </c>
      <c r="G29" s="12">
        <v>44593356.350000001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61"/>
      <c r="R29" s="15" t="s">
        <v>39</v>
      </c>
      <c r="S29" s="16"/>
      <c r="T29" s="16"/>
      <c r="U29" s="16"/>
      <c r="V29" s="16"/>
      <c r="W29" s="16"/>
      <c r="X29" s="16"/>
      <c r="Y29" s="16"/>
      <c r="Z29" s="24"/>
      <c r="AA29" s="16"/>
      <c r="AB29" s="16"/>
      <c r="AC29" s="16"/>
      <c r="AD29" s="16"/>
      <c r="AE29" s="16"/>
      <c r="AF29" s="16"/>
      <c r="AG29" s="13"/>
      <c r="AH29" s="13"/>
      <c r="AI29" s="13"/>
      <c r="AJ29" s="13"/>
      <c r="AK29" s="13"/>
      <c r="AL29" s="13"/>
      <c r="AM29" s="13"/>
    </row>
    <row r="30" spans="1:39" s="14" customFormat="1" ht="95.45" customHeight="1" x14ac:dyDescent="0.2">
      <c r="A30" s="64"/>
      <c r="B30" s="11" t="s">
        <v>31</v>
      </c>
      <c r="C30" s="12">
        <f>SUM(D30:G30)</f>
        <v>133183990.69999999</v>
      </c>
      <c r="D30" s="12">
        <v>0</v>
      </c>
      <c r="E30" s="12">
        <v>43997278</v>
      </c>
      <c r="F30" s="12">
        <v>44593356.350000001</v>
      </c>
      <c r="G30" s="12">
        <v>44593356.350000001</v>
      </c>
      <c r="H30" s="12">
        <v>0</v>
      </c>
      <c r="I30" s="12">
        <v>0</v>
      </c>
      <c r="J30" s="12">
        <v>0</v>
      </c>
      <c r="K30" s="23">
        <v>0</v>
      </c>
      <c r="L30" s="12">
        <v>0</v>
      </c>
      <c r="M30" s="12">
        <v>0</v>
      </c>
      <c r="N30" s="12">
        <v>0</v>
      </c>
      <c r="O30" s="12">
        <v>0</v>
      </c>
      <c r="P30" s="25">
        <v>0</v>
      </c>
      <c r="Q30" s="61"/>
      <c r="R30" s="26" t="s">
        <v>33</v>
      </c>
      <c r="S30" s="16"/>
      <c r="T30" s="16">
        <v>33</v>
      </c>
      <c r="U30" s="16">
        <v>66.599999999999994</v>
      </c>
      <c r="V30" s="16">
        <v>100</v>
      </c>
      <c r="W30" s="16"/>
      <c r="X30" s="16"/>
      <c r="Y30" s="16"/>
      <c r="Z30" s="24"/>
      <c r="AA30" s="16"/>
      <c r="AB30" s="16"/>
      <c r="AC30" s="16"/>
      <c r="AD30" s="16"/>
      <c r="AE30" s="16"/>
      <c r="AF30" s="16">
        <v>100</v>
      </c>
      <c r="AG30" s="13"/>
      <c r="AH30" s="13"/>
      <c r="AI30" s="13"/>
      <c r="AJ30" s="13"/>
      <c r="AK30" s="13"/>
      <c r="AL30" s="13"/>
      <c r="AM30" s="13"/>
    </row>
    <row r="31" spans="1:39" s="14" customFormat="1" ht="82.5" customHeight="1" x14ac:dyDescent="0.2">
      <c r="A31" s="27" t="s">
        <v>43</v>
      </c>
      <c r="B31" s="11" t="s">
        <v>27</v>
      </c>
      <c r="C31" s="12">
        <f>SUM(D31:H31)</f>
        <v>149537007.99000001</v>
      </c>
      <c r="D31" s="12">
        <f t="shared" ref="D31:P31" si="9">SUM(D32)</f>
        <v>0</v>
      </c>
      <c r="E31" s="12">
        <v>0</v>
      </c>
      <c r="F31" s="12">
        <f t="shared" si="9"/>
        <v>49845669.329999998</v>
      </c>
      <c r="G31" s="12">
        <v>49845669.329999998</v>
      </c>
      <c r="H31" s="12">
        <v>49845669.329999998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25">
        <f t="shared" si="9"/>
        <v>0</v>
      </c>
      <c r="Q31" s="62"/>
      <c r="R31" s="26" t="s">
        <v>39</v>
      </c>
      <c r="S31" s="16"/>
      <c r="T31" s="16"/>
      <c r="U31" s="16"/>
      <c r="V31" s="16"/>
      <c r="W31" s="16"/>
      <c r="X31" s="16"/>
      <c r="Y31" s="16"/>
      <c r="Z31" s="24"/>
      <c r="AA31" s="16"/>
      <c r="AB31" s="16"/>
      <c r="AC31" s="16"/>
      <c r="AD31" s="16"/>
      <c r="AE31" s="16"/>
      <c r="AF31" s="16"/>
      <c r="AG31" s="13"/>
      <c r="AH31" s="13"/>
      <c r="AI31" s="13"/>
      <c r="AJ31" s="13"/>
      <c r="AK31" s="13"/>
      <c r="AL31" s="13"/>
      <c r="AM31" s="13"/>
    </row>
    <row r="32" spans="1:39" s="14" customFormat="1" ht="82.5" customHeight="1" x14ac:dyDescent="0.2">
      <c r="A32" s="27"/>
      <c r="B32" s="11" t="s">
        <v>31</v>
      </c>
      <c r="C32" s="12">
        <f>SUM(D32:H32)</f>
        <v>149537007.99000001</v>
      </c>
      <c r="D32" s="12">
        <v>0</v>
      </c>
      <c r="E32" s="12">
        <v>0</v>
      </c>
      <c r="F32" s="12">
        <v>49845669.329999998</v>
      </c>
      <c r="G32" s="12">
        <v>49845669.329999998</v>
      </c>
      <c r="H32" s="12">
        <v>49845669.329999998</v>
      </c>
      <c r="I32" s="12">
        <v>0</v>
      </c>
      <c r="J32" s="12">
        <v>0</v>
      </c>
      <c r="K32" s="23">
        <v>0</v>
      </c>
      <c r="L32" s="12">
        <v>0</v>
      </c>
      <c r="M32" s="12">
        <v>0</v>
      </c>
      <c r="N32" s="12">
        <v>0</v>
      </c>
      <c r="O32" s="12">
        <v>0</v>
      </c>
      <c r="P32" s="25">
        <v>0</v>
      </c>
      <c r="Q32" s="28"/>
      <c r="R32" s="26" t="s">
        <v>33</v>
      </c>
      <c r="S32" s="16"/>
      <c r="T32" s="16"/>
      <c r="U32" s="16">
        <v>33.299999999999997</v>
      </c>
      <c r="V32" s="16">
        <v>66.599999999999994</v>
      </c>
      <c r="W32" s="16">
        <v>100</v>
      </c>
      <c r="X32" s="16"/>
      <c r="Y32" s="16"/>
      <c r="Z32" s="24"/>
      <c r="AA32" s="16"/>
      <c r="AB32" s="16"/>
      <c r="AC32" s="16"/>
      <c r="AD32" s="16"/>
      <c r="AE32" s="16"/>
      <c r="AF32" s="16">
        <v>100</v>
      </c>
      <c r="AG32" s="13"/>
      <c r="AH32" s="13"/>
      <c r="AI32" s="13"/>
      <c r="AJ32" s="13"/>
      <c r="AK32" s="13"/>
      <c r="AL32" s="13"/>
      <c r="AM32" s="13"/>
    </row>
    <row r="33" spans="1:39" s="14" customFormat="1" ht="82.5" customHeight="1" x14ac:dyDescent="0.2">
      <c r="A33" s="64" t="s">
        <v>44</v>
      </c>
      <c r="B33" s="11" t="s">
        <v>27</v>
      </c>
      <c r="C33" s="12">
        <f>SUM(C34)</f>
        <v>12127290</v>
      </c>
      <c r="D33" s="12">
        <f t="shared" ref="D33:P33" si="10">SUM(D34)</f>
        <v>0</v>
      </c>
      <c r="E33" s="12">
        <f t="shared" si="10"/>
        <v>0</v>
      </c>
      <c r="F33" s="12">
        <f t="shared" si="10"/>
        <v>12127290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 t="shared" si="10"/>
        <v>0</v>
      </c>
      <c r="L33" s="12">
        <f t="shared" si="10"/>
        <v>0</v>
      </c>
      <c r="M33" s="12">
        <f t="shared" si="10"/>
        <v>0</v>
      </c>
      <c r="N33" s="12">
        <f t="shared" si="10"/>
        <v>0</v>
      </c>
      <c r="O33" s="12">
        <f t="shared" si="10"/>
        <v>0</v>
      </c>
      <c r="P33" s="12">
        <f t="shared" si="10"/>
        <v>0</v>
      </c>
      <c r="Q33" s="28"/>
      <c r="R33" s="15" t="s">
        <v>39</v>
      </c>
      <c r="S33" s="16"/>
      <c r="T33" s="16"/>
      <c r="U33" s="16"/>
      <c r="V33" s="16"/>
      <c r="W33" s="16"/>
      <c r="X33" s="16"/>
      <c r="Y33" s="16"/>
      <c r="Z33" s="24"/>
      <c r="AA33" s="16"/>
      <c r="AB33" s="16"/>
      <c r="AC33" s="16"/>
      <c r="AD33" s="16"/>
      <c r="AE33" s="16"/>
      <c r="AF33" s="16"/>
      <c r="AG33" s="13"/>
      <c r="AH33" s="13"/>
      <c r="AI33" s="13"/>
      <c r="AJ33" s="13"/>
      <c r="AK33" s="13"/>
      <c r="AL33" s="13"/>
      <c r="AM33" s="13"/>
    </row>
    <row r="34" spans="1:39" s="14" customFormat="1" ht="91.9" customHeight="1" x14ac:dyDescent="0.2">
      <c r="A34" s="64"/>
      <c r="B34" s="11" t="s">
        <v>31</v>
      </c>
      <c r="C34" s="12">
        <f t="shared" ref="C34:C44" si="11">SUM(D34:P34)</f>
        <v>12127290</v>
      </c>
      <c r="D34" s="12">
        <v>0</v>
      </c>
      <c r="E34" s="12">
        <v>0</v>
      </c>
      <c r="F34" s="12">
        <v>12127290</v>
      </c>
      <c r="G34" s="12">
        <v>0</v>
      </c>
      <c r="H34" s="12">
        <v>0</v>
      </c>
      <c r="I34" s="12">
        <v>0</v>
      </c>
      <c r="J34" s="12">
        <v>0</v>
      </c>
      <c r="K34" s="23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29"/>
      <c r="R34" s="15" t="s">
        <v>33</v>
      </c>
      <c r="S34" s="16"/>
      <c r="T34" s="16"/>
      <c r="U34" s="16">
        <v>100</v>
      </c>
      <c r="V34" s="16"/>
      <c r="W34" s="16"/>
      <c r="X34" s="16"/>
      <c r="Y34" s="16"/>
      <c r="Z34" s="24"/>
      <c r="AA34" s="16"/>
      <c r="AB34" s="16"/>
      <c r="AC34" s="16"/>
      <c r="AD34" s="16"/>
      <c r="AE34" s="16"/>
      <c r="AF34" s="16">
        <v>100</v>
      </c>
      <c r="AG34" s="13"/>
      <c r="AH34" s="13"/>
      <c r="AI34" s="13"/>
      <c r="AJ34" s="13"/>
      <c r="AK34" s="13"/>
      <c r="AL34" s="13"/>
      <c r="AM34" s="13"/>
    </row>
    <row r="35" spans="1:39" s="14" customFormat="1" ht="94.15" customHeight="1" x14ac:dyDescent="0.2">
      <c r="A35" s="64" t="s">
        <v>45</v>
      </c>
      <c r="B35" s="11" t="s">
        <v>27</v>
      </c>
      <c r="C35" s="12">
        <f>SUM(C36)</f>
        <v>2311780</v>
      </c>
      <c r="D35" s="12">
        <f t="shared" ref="D35:P35" si="12">SUM(D36)</f>
        <v>2311780</v>
      </c>
      <c r="E35" s="12">
        <f t="shared" si="12"/>
        <v>0</v>
      </c>
      <c r="F35" s="12">
        <f t="shared" si="12"/>
        <v>0</v>
      </c>
      <c r="G35" s="12">
        <f t="shared" si="12"/>
        <v>0</v>
      </c>
      <c r="H35" s="12">
        <f t="shared" si="12"/>
        <v>0</v>
      </c>
      <c r="I35" s="12">
        <f t="shared" si="12"/>
        <v>0</v>
      </c>
      <c r="J35" s="12">
        <f t="shared" si="12"/>
        <v>0</v>
      </c>
      <c r="K35" s="12">
        <f t="shared" si="12"/>
        <v>0</v>
      </c>
      <c r="L35" s="12">
        <f t="shared" si="12"/>
        <v>0</v>
      </c>
      <c r="M35" s="12">
        <f t="shared" si="12"/>
        <v>0</v>
      </c>
      <c r="N35" s="12">
        <f t="shared" si="12"/>
        <v>0</v>
      </c>
      <c r="O35" s="12">
        <f t="shared" si="12"/>
        <v>0</v>
      </c>
      <c r="P35" s="12">
        <f t="shared" si="12"/>
        <v>0</v>
      </c>
      <c r="Q35" s="29"/>
      <c r="R35" s="15" t="s">
        <v>33</v>
      </c>
      <c r="S35" s="16"/>
      <c r="T35" s="16"/>
      <c r="U35" s="16"/>
      <c r="V35" s="16"/>
      <c r="W35" s="16"/>
      <c r="X35" s="16"/>
      <c r="Y35" s="16"/>
      <c r="Z35" s="24"/>
      <c r="AA35" s="16"/>
      <c r="AB35" s="16"/>
      <c r="AC35" s="16"/>
      <c r="AD35" s="16"/>
      <c r="AE35" s="16"/>
      <c r="AF35" s="16"/>
      <c r="AG35" s="13"/>
      <c r="AH35" s="13"/>
      <c r="AI35" s="13"/>
      <c r="AJ35" s="13"/>
      <c r="AK35" s="13"/>
      <c r="AL35" s="13"/>
      <c r="AM35" s="13"/>
    </row>
    <row r="36" spans="1:39" s="14" customFormat="1" ht="99" customHeight="1" x14ac:dyDescent="0.2">
      <c r="A36" s="64"/>
      <c r="B36" s="11" t="s">
        <v>31</v>
      </c>
      <c r="C36" s="12">
        <f t="shared" si="11"/>
        <v>2311780</v>
      </c>
      <c r="D36" s="12">
        <v>2311780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3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29"/>
      <c r="R36" s="15" t="s">
        <v>33</v>
      </c>
      <c r="S36" s="21">
        <v>100</v>
      </c>
      <c r="T36" s="16"/>
      <c r="U36" s="16"/>
      <c r="V36" s="16"/>
      <c r="W36" s="16"/>
      <c r="X36" s="16"/>
      <c r="Y36" s="16"/>
      <c r="Z36" s="24"/>
      <c r="AA36" s="16"/>
      <c r="AB36" s="16"/>
      <c r="AC36" s="16"/>
      <c r="AD36" s="16"/>
      <c r="AE36" s="16"/>
      <c r="AF36" s="16">
        <v>100</v>
      </c>
      <c r="AG36" s="13"/>
      <c r="AH36" s="13"/>
      <c r="AI36" s="13"/>
      <c r="AJ36" s="13"/>
      <c r="AK36" s="13"/>
      <c r="AL36" s="13"/>
      <c r="AM36" s="13"/>
    </row>
    <row r="37" spans="1:39" s="14" customFormat="1" ht="82.5" customHeight="1" x14ac:dyDescent="0.2">
      <c r="A37" s="73" t="s">
        <v>46</v>
      </c>
      <c r="B37" s="11" t="s">
        <v>27</v>
      </c>
      <c r="C37" s="12">
        <f>SUM(C38)</f>
        <v>10078357.23</v>
      </c>
      <c r="D37" s="12">
        <v>10078357.23</v>
      </c>
      <c r="E37" s="12">
        <f t="shared" ref="E37:P37" si="13">SUM(E38)</f>
        <v>0</v>
      </c>
      <c r="F37" s="12">
        <f t="shared" si="13"/>
        <v>0</v>
      </c>
      <c r="G37" s="12">
        <f t="shared" si="13"/>
        <v>0</v>
      </c>
      <c r="H37" s="12">
        <f t="shared" si="13"/>
        <v>0</v>
      </c>
      <c r="I37" s="12">
        <f t="shared" si="13"/>
        <v>0</v>
      </c>
      <c r="J37" s="12">
        <f t="shared" si="13"/>
        <v>0</v>
      </c>
      <c r="K37" s="12">
        <f t="shared" si="13"/>
        <v>0</v>
      </c>
      <c r="L37" s="12">
        <f t="shared" si="13"/>
        <v>0</v>
      </c>
      <c r="M37" s="12">
        <f t="shared" si="13"/>
        <v>0</v>
      </c>
      <c r="N37" s="12">
        <f t="shared" si="13"/>
        <v>0</v>
      </c>
      <c r="O37" s="12">
        <f t="shared" si="13"/>
        <v>0</v>
      </c>
      <c r="P37" s="12">
        <f t="shared" si="13"/>
        <v>0</v>
      </c>
      <c r="Q37" s="29"/>
      <c r="R37" s="15" t="s">
        <v>39</v>
      </c>
      <c r="S37" s="16">
        <v>1</v>
      </c>
      <c r="T37" s="16"/>
      <c r="U37" s="16"/>
      <c r="V37" s="16"/>
      <c r="W37" s="16"/>
      <c r="X37" s="16"/>
      <c r="Y37" s="16"/>
      <c r="Z37" s="24"/>
      <c r="AA37" s="16"/>
      <c r="AB37" s="16"/>
      <c r="AC37" s="16"/>
      <c r="AD37" s="16"/>
      <c r="AE37" s="16"/>
      <c r="AF37" s="16"/>
      <c r="AG37" s="13"/>
      <c r="AH37" s="13"/>
      <c r="AI37" s="13"/>
      <c r="AJ37" s="13"/>
      <c r="AK37" s="13"/>
      <c r="AL37" s="13"/>
      <c r="AM37" s="13"/>
    </row>
    <row r="38" spans="1:39" s="14" customFormat="1" ht="82.5" customHeight="1" x14ac:dyDescent="0.2">
      <c r="A38" s="80"/>
      <c r="B38" s="11" t="s">
        <v>31</v>
      </c>
      <c r="C38" s="12">
        <f t="shared" si="11"/>
        <v>10078357.23</v>
      </c>
      <c r="D38" s="12">
        <v>10078357.23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23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29"/>
      <c r="R38" s="15"/>
      <c r="S38" s="16"/>
      <c r="T38" s="16"/>
      <c r="U38" s="16"/>
      <c r="V38" s="16"/>
      <c r="W38" s="16"/>
      <c r="X38" s="16"/>
      <c r="Y38" s="16"/>
      <c r="Z38" s="24"/>
      <c r="AA38" s="16"/>
      <c r="AB38" s="16"/>
      <c r="AC38" s="16"/>
      <c r="AD38" s="16"/>
      <c r="AE38" s="16"/>
      <c r="AF38" s="16"/>
      <c r="AG38" s="13"/>
      <c r="AH38" s="13"/>
      <c r="AI38" s="13"/>
      <c r="AJ38" s="13"/>
      <c r="AK38" s="13"/>
      <c r="AL38" s="13"/>
      <c r="AM38" s="13"/>
    </row>
    <row r="39" spans="1:39" s="14" customFormat="1" ht="82.5" customHeight="1" x14ac:dyDescent="0.2">
      <c r="A39" s="73" t="s">
        <v>47</v>
      </c>
      <c r="B39" s="11" t="s">
        <v>27</v>
      </c>
      <c r="C39" s="12">
        <f>SUM(C40)</f>
        <v>400000</v>
      </c>
      <c r="D39" s="12">
        <f t="shared" ref="D39:P39" si="14">SUM(D40)</f>
        <v>400000</v>
      </c>
      <c r="E39" s="12">
        <f t="shared" si="14"/>
        <v>0</v>
      </c>
      <c r="F39" s="12">
        <f t="shared" si="14"/>
        <v>0</v>
      </c>
      <c r="G39" s="12">
        <f t="shared" si="14"/>
        <v>0</v>
      </c>
      <c r="H39" s="12">
        <f t="shared" si="14"/>
        <v>0</v>
      </c>
      <c r="I39" s="12">
        <f t="shared" si="14"/>
        <v>0</v>
      </c>
      <c r="J39" s="12">
        <f t="shared" si="14"/>
        <v>0</v>
      </c>
      <c r="K39" s="12">
        <f t="shared" si="14"/>
        <v>0</v>
      </c>
      <c r="L39" s="12">
        <f t="shared" si="14"/>
        <v>0</v>
      </c>
      <c r="M39" s="12">
        <f t="shared" si="14"/>
        <v>0</v>
      </c>
      <c r="N39" s="12">
        <f t="shared" si="14"/>
        <v>0</v>
      </c>
      <c r="O39" s="12">
        <f t="shared" si="14"/>
        <v>0</v>
      </c>
      <c r="P39" s="12">
        <f t="shared" si="14"/>
        <v>0</v>
      </c>
      <c r="Q39" s="29"/>
      <c r="R39" s="15" t="s">
        <v>39</v>
      </c>
      <c r="S39" s="16">
        <v>1</v>
      </c>
      <c r="T39" s="16"/>
      <c r="U39" s="16"/>
      <c r="V39" s="16"/>
      <c r="W39" s="16"/>
      <c r="X39" s="16"/>
      <c r="Y39" s="16"/>
      <c r="Z39" s="24"/>
      <c r="AA39" s="16"/>
      <c r="AB39" s="16"/>
      <c r="AC39" s="16"/>
      <c r="AD39" s="16"/>
      <c r="AE39" s="16"/>
      <c r="AF39" s="21">
        <v>1</v>
      </c>
      <c r="AG39" s="13"/>
      <c r="AH39" s="13"/>
      <c r="AI39" s="13"/>
      <c r="AJ39" s="13"/>
      <c r="AK39" s="13"/>
      <c r="AL39" s="13"/>
      <c r="AM39" s="13"/>
    </row>
    <row r="40" spans="1:39" s="14" customFormat="1" ht="82.5" customHeight="1" x14ac:dyDescent="0.2">
      <c r="A40" s="75"/>
      <c r="B40" s="11" t="s">
        <v>31</v>
      </c>
      <c r="C40" s="12">
        <f t="shared" si="11"/>
        <v>400000</v>
      </c>
      <c r="D40" s="12">
        <v>400000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23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29"/>
      <c r="R40" s="15" t="s">
        <v>39</v>
      </c>
      <c r="S40" s="16"/>
      <c r="T40" s="16"/>
      <c r="U40" s="16"/>
      <c r="V40" s="16"/>
      <c r="W40" s="16"/>
      <c r="X40" s="16"/>
      <c r="Y40" s="16"/>
      <c r="Z40" s="24"/>
      <c r="AA40" s="16"/>
      <c r="AB40" s="16"/>
      <c r="AC40" s="16"/>
      <c r="AD40" s="16"/>
      <c r="AE40" s="16"/>
      <c r="AF40" s="16"/>
      <c r="AG40" s="13"/>
      <c r="AH40" s="13"/>
      <c r="AI40" s="13"/>
      <c r="AJ40" s="13"/>
      <c r="AK40" s="13"/>
      <c r="AL40" s="13"/>
      <c r="AM40" s="13"/>
    </row>
    <row r="41" spans="1:39" s="32" customFormat="1" ht="82.5" customHeight="1" x14ac:dyDescent="0.2">
      <c r="A41" s="69" t="s">
        <v>48</v>
      </c>
      <c r="B41" s="11" t="s">
        <v>27</v>
      </c>
      <c r="C41" s="12">
        <v>588850</v>
      </c>
      <c r="D41" s="12">
        <v>588850</v>
      </c>
      <c r="E41" s="12">
        <f t="shared" ref="E41:P41" si="15">SUM(E42)</f>
        <v>0</v>
      </c>
      <c r="F41" s="12">
        <f t="shared" si="15"/>
        <v>0</v>
      </c>
      <c r="G41" s="12">
        <f t="shared" si="15"/>
        <v>0</v>
      </c>
      <c r="H41" s="12">
        <f t="shared" si="15"/>
        <v>0</v>
      </c>
      <c r="I41" s="12">
        <f t="shared" si="15"/>
        <v>0</v>
      </c>
      <c r="J41" s="12">
        <f t="shared" si="15"/>
        <v>0</v>
      </c>
      <c r="K41" s="12">
        <f t="shared" si="15"/>
        <v>0</v>
      </c>
      <c r="L41" s="12">
        <f t="shared" si="15"/>
        <v>0</v>
      </c>
      <c r="M41" s="12">
        <f t="shared" si="15"/>
        <v>0</v>
      </c>
      <c r="N41" s="12">
        <f t="shared" si="15"/>
        <v>0</v>
      </c>
      <c r="O41" s="12">
        <f t="shared" si="15"/>
        <v>0</v>
      </c>
      <c r="P41" s="12">
        <f t="shared" si="15"/>
        <v>0</v>
      </c>
      <c r="Q41" s="29"/>
      <c r="R41" s="19" t="s">
        <v>39</v>
      </c>
      <c r="S41" s="12">
        <v>1</v>
      </c>
      <c r="T41" s="12"/>
      <c r="U41" s="12"/>
      <c r="V41" s="12"/>
      <c r="W41" s="12"/>
      <c r="X41" s="12"/>
      <c r="Y41" s="12"/>
      <c r="Z41" s="30"/>
      <c r="AA41" s="12"/>
      <c r="AB41" s="12"/>
      <c r="AC41" s="12"/>
      <c r="AD41" s="12"/>
      <c r="AE41" s="12"/>
      <c r="AF41" s="12">
        <v>1</v>
      </c>
      <c r="AG41" s="31"/>
      <c r="AH41" s="31"/>
      <c r="AI41" s="31"/>
      <c r="AJ41" s="31"/>
      <c r="AK41" s="31"/>
      <c r="AL41" s="31"/>
      <c r="AM41" s="31"/>
    </row>
    <row r="42" spans="1:39" s="32" customFormat="1" ht="82.5" customHeight="1" x14ac:dyDescent="0.2">
      <c r="A42" s="69"/>
      <c r="B42" s="11" t="s">
        <v>31</v>
      </c>
      <c r="C42" s="12">
        <f t="shared" si="11"/>
        <v>588850</v>
      </c>
      <c r="D42" s="12">
        <v>588850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8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29"/>
      <c r="R42" s="15" t="s">
        <v>39</v>
      </c>
      <c r="S42" s="20">
        <v>100</v>
      </c>
      <c r="T42" s="12"/>
      <c r="U42" s="12"/>
      <c r="V42" s="12"/>
      <c r="W42" s="12"/>
      <c r="X42" s="12"/>
      <c r="Y42" s="12"/>
      <c r="Z42" s="30"/>
      <c r="AA42" s="12"/>
      <c r="AB42" s="12"/>
      <c r="AC42" s="12"/>
      <c r="AD42" s="12"/>
      <c r="AE42" s="12"/>
      <c r="AF42" s="12">
        <v>100</v>
      </c>
      <c r="AG42" s="31"/>
      <c r="AH42" s="31"/>
      <c r="AI42" s="31"/>
      <c r="AJ42" s="31"/>
      <c r="AK42" s="31"/>
      <c r="AL42" s="31"/>
      <c r="AM42" s="31"/>
    </row>
    <row r="43" spans="1:39" s="14" customFormat="1" ht="82.5" customHeight="1" x14ac:dyDescent="0.2">
      <c r="A43" s="73" t="s">
        <v>49</v>
      </c>
      <c r="B43" s="11" t="s">
        <v>27</v>
      </c>
      <c r="C43" s="12">
        <f>SUM(C44)</f>
        <v>300000</v>
      </c>
      <c r="D43" s="12">
        <v>300000</v>
      </c>
      <c r="E43" s="12">
        <f t="shared" ref="E43:P43" si="16">SUM(E44)</f>
        <v>0</v>
      </c>
      <c r="F43" s="12">
        <f t="shared" si="16"/>
        <v>0</v>
      </c>
      <c r="G43" s="12">
        <f t="shared" si="16"/>
        <v>0</v>
      </c>
      <c r="H43" s="12">
        <f t="shared" si="16"/>
        <v>0</v>
      </c>
      <c r="I43" s="12">
        <f t="shared" si="16"/>
        <v>0</v>
      </c>
      <c r="J43" s="12">
        <f t="shared" si="16"/>
        <v>0</v>
      </c>
      <c r="K43" s="12">
        <f t="shared" si="16"/>
        <v>0</v>
      </c>
      <c r="L43" s="12">
        <f t="shared" si="16"/>
        <v>0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2">
        <f t="shared" si="16"/>
        <v>0</v>
      </c>
      <c r="Q43" s="29"/>
      <c r="R43" s="15" t="s">
        <v>39</v>
      </c>
      <c r="S43" s="16">
        <v>1</v>
      </c>
      <c r="T43" s="16"/>
      <c r="U43" s="16"/>
      <c r="V43" s="16"/>
      <c r="W43" s="16"/>
      <c r="X43" s="16"/>
      <c r="Y43" s="16"/>
      <c r="Z43" s="24"/>
      <c r="AA43" s="16"/>
      <c r="AB43" s="16"/>
      <c r="AC43" s="16"/>
      <c r="AD43" s="16"/>
      <c r="AE43" s="16"/>
      <c r="AF43" s="16">
        <v>1</v>
      </c>
      <c r="AG43" s="13"/>
      <c r="AH43" s="13"/>
      <c r="AI43" s="13"/>
      <c r="AJ43" s="13"/>
      <c r="AK43" s="13"/>
      <c r="AL43" s="13"/>
      <c r="AM43" s="13"/>
    </row>
    <row r="44" spans="1:39" s="14" customFormat="1" ht="82.5" customHeight="1" x14ac:dyDescent="0.2">
      <c r="A44" s="80"/>
      <c r="B44" s="11" t="s">
        <v>31</v>
      </c>
      <c r="C44" s="12">
        <f t="shared" si="11"/>
        <v>300000</v>
      </c>
      <c r="D44" s="12">
        <v>300000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3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29"/>
      <c r="R44" s="15"/>
      <c r="S44" s="16"/>
      <c r="T44" s="16"/>
      <c r="U44" s="16"/>
      <c r="V44" s="16"/>
      <c r="W44" s="16"/>
      <c r="X44" s="16"/>
      <c r="Y44" s="16"/>
      <c r="Z44" s="24"/>
      <c r="AA44" s="16"/>
      <c r="AB44" s="16"/>
      <c r="AC44" s="16"/>
      <c r="AD44" s="16"/>
      <c r="AE44" s="16"/>
      <c r="AF44" s="16"/>
      <c r="AG44" s="13"/>
      <c r="AH44" s="13"/>
      <c r="AI44" s="13"/>
      <c r="AJ44" s="13"/>
      <c r="AK44" s="13"/>
      <c r="AL44" s="13"/>
      <c r="AM44" s="13"/>
    </row>
    <row r="45" spans="1:39" s="14" customFormat="1" ht="120" customHeight="1" x14ac:dyDescent="0.2">
      <c r="A45" s="64" t="s">
        <v>50</v>
      </c>
      <c r="B45" s="11" t="s">
        <v>27</v>
      </c>
      <c r="C45" s="12">
        <f>SUM(D45:E45)</f>
        <v>87797810</v>
      </c>
      <c r="D45" s="12">
        <v>37231267.520000003</v>
      </c>
      <c r="E45" s="12">
        <v>50566542.479999997</v>
      </c>
      <c r="F45" s="12">
        <f>F46</f>
        <v>0</v>
      </c>
      <c r="G45" s="12">
        <f t="shared" ref="G45:P45" si="17">G46</f>
        <v>0</v>
      </c>
      <c r="H45" s="12">
        <f t="shared" si="17"/>
        <v>0</v>
      </c>
      <c r="I45" s="12">
        <f t="shared" si="17"/>
        <v>0</v>
      </c>
      <c r="J45" s="12">
        <f t="shared" si="17"/>
        <v>0</v>
      </c>
      <c r="K45" s="12">
        <f t="shared" si="17"/>
        <v>0</v>
      </c>
      <c r="L45" s="12">
        <f t="shared" si="17"/>
        <v>0</v>
      </c>
      <c r="M45" s="12">
        <f t="shared" si="17"/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29"/>
      <c r="R45" s="15" t="s">
        <v>39</v>
      </c>
      <c r="S45" s="16" t="s">
        <v>36</v>
      </c>
      <c r="T45" s="16" t="s">
        <v>34</v>
      </c>
      <c r="U45" s="16" t="s">
        <v>34</v>
      </c>
      <c r="V45" s="16" t="s">
        <v>34</v>
      </c>
      <c r="W45" s="16" t="s">
        <v>34</v>
      </c>
      <c r="X45" s="16" t="s">
        <v>34</v>
      </c>
      <c r="Y45" s="16" t="s">
        <v>34</v>
      </c>
      <c r="Z45" s="16" t="s">
        <v>36</v>
      </c>
      <c r="AA45" s="16" t="s">
        <v>36</v>
      </c>
      <c r="AB45" s="16" t="s">
        <v>34</v>
      </c>
      <c r="AC45" s="16" t="s">
        <v>34</v>
      </c>
      <c r="AD45" s="16" t="s">
        <v>34</v>
      </c>
      <c r="AE45" s="16" t="s">
        <v>34</v>
      </c>
      <c r="AF45" s="16" t="s">
        <v>36</v>
      </c>
      <c r="AG45" s="13"/>
      <c r="AH45" s="13"/>
      <c r="AI45" s="13"/>
      <c r="AJ45" s="13"/>
      <c r="AK45" s="13"/>
      <c r="AL45" s="13"/>
      <c r="AM45" s="13"/>
    </row>
    <row r="46" spans="1:39" s="14" customFormat="1" ht="124.9" customHeight="1" x14ac:dyDescent="0.2">
      <c r="A46" s="64"/>
      <c r="B46" s="11" t="s">
        <v>31</v>
      </c>
      <c r="C46" s="12">
        <f>SUM(D46:P46)</f>
        <v>87797810</v>
      </c>
      <c r="D46" s="12">
        <v>37231267.520000003</v>
      </c>
      <c r="E46" s="12">
        <v>50566542.479999997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29"/>
      <c r="R46" s="15" t="s">
        <v>33</v>
      </c>
      <c r="S46" s="16">
        <v>40</v>
      </c>
      <c r="T46" s="16">
        <v>60</v>
      </c>
      <c r="U46" s="16" t="s">
        <v>34</v>
      </c>
      <c r="V46" s="16" t="s">
        <v>34</v>
      </c>
      <c r="W46" s="16" t="s">
        <v>34</v>
      </c>
      <c r="X46" s="16" t="s">
        <v>34</v>
      </c>
      <c r="Y46" s="16" t="s">
        <v>34</v>
      </c>
      <c r="Z46" s="16" t="s">
        <v>34</v>
      </c>
      <c r="AA46" s="16" t="s">
        <v>34</v>
      </c>
      <c r="AB46" s="16" t="s">
        <v>34</v>
      </c>
      <c r="AC46" s="16" t="s">
        <v>34</v>
      </c>
      <c r="AD46" s="16" t="s">
        <v>34</v>
      </c>
      <c r="AE46" s="16" t="s">
        <v>34</v>
      </c>
      <c r="AF46" s="16">
        <v>100</v>
      </c>
      <c r="AG46" s="13"/>
      <c r="AH46" s="13"/>
      <c r="AI46" s="13"/>
      <c r="AJ46" s="13"/>
      <c r="AK46" s="13"/>
      <c r="AL46" s="13"/>
      <c r="AM46" s="13"/>
    </row>
    <row r="47" spans="1:39" s="14" customFormat="1" ht="100.5" customHeight="1" x14ac:dyDescent="0.2">
      <c r="A47" s="73" t="s">
        <v>51</v>
      </c>
      <c r="B47" s="11" t="s">
        <v>27</v>
      </c>
      <c r="C47" s="12">
        <f>SUM(C48)</f>
        <v>46461996.439999998</v>
      </c>
      <c r="D47" s="12">
        <f>SUM(D48)</f>
        <v>0</v>
      </c>
      <c r="E47" s="12">
        <v>1746527.44</v>
      </c>
      <c r="F47" s="12">
        <v>44715469</v>
      </c>
      <c r="G47" s="12">
        <v>0</v>
      </c>
      <c r="H47" s="12">
        <f t="shared" ref="H47:P47" si="18">SUM(H48)</f>
        <v>0</v>
      </c>
      <c r="I47" s="12">
        <f t="shared" si="18"/>
        <v>0</v>
      </c>
      <c r="J47" s="12">
        <f t="shared" si="18"/>
        <v>0</v>
      </c>
      <c r="K47" s="12">
        <f t="shared" si="18"/>
        <v>0</v>
      </c>
      <c r="L47" s="12">
        <f t="shared" si="18"/>
        <v>0</v>
      </c>
      <c r="M47" s="12">
        <f t="shared" si="18"/>
        <v>0</v>
      </c>
      <c r="N47" s="12">
        <f t="shared" si="18"/>
        <v>0</v>
      </c>
      <c r="O47" s="12">
        <f t="shared" si="18"/>
        <v>0</v>
      </c>
      <c r="P47" s="12">
        <f t="shared" si="18"/>
        <v>0</v>
      </c>
      <c r="Q47" s="29"/>
      <c r="R47" s="15" t="s">
        <v>39</v>
      </c>
      <c r="S47" s="15" t="s">
        <v>34</v>
      </c>
      <c r="T47" s="16">
        <v>1</v>
      </c>
      <c r="U47" s="16" t="s">
        <v>34</v>
      </c>
      <c r="V47" s="16" t="s">
        <v>34</v>
      </c>
      <c r="W47" s="16" t="s">
        <v>34</v>
      </c>
      <c r="X47" s="16" t="s">
        <v>34</v>
      </c>
      <c r="Y47" s="16" t="s">
        <v>34</v>
      </c>
      <c r="Z47" s="16" t="s">
        <v>34</v>
      </c>
      <c r="AA47" s="16" t="s">
        <v>34</v>
      </c>
      <c r="AB47" s="16" t="s">
        <v>34</v>
      </c>
      <c r="AC47" s="16" t="s">
        <v>34</v>
      </c>
      <c r="AD47" s="33" t="s">
        <v>36</v>
      </c>
      <c r="AE47" s="33" t="s">
        <v>36</v>
      </c>
      <c r="AF47" s="16">
        <v>1</v>
      </c>
      <c r="AG47" s="13"/>
      <c r="AH47" s="13"/>
      <c r="AI47" s="13"/>
      <c r="AJ47" s="13"/>
      <c r="AK47" s="13"/>
      <c r="AL47" s="13"/>
      <c r="AM47" s="13"/>
    </row>
    <row r="48" spans="1:39" s="14" customFormat="1" ht="64.5" customHeight="1" x14ac:dyDescent="0.2">
      <c r="A48" s="74"/>
      <c r="B48" s="76" t="s">
        <v>31</v>
      </c>
      <c r="C48" s="78">
        <f>SUM(D48:P49)</f>
        <v>46461996.439999998</v>
      </c>
      <c r="D48" s="78">
        <v>0</v>
      </c>
      <c r="E48" s="78">
        <v>1746527.44</v>
      </c>
      <c r="F48" s="78">
        <v>44715469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29"/>
      <c r="R48" s="81" t="s">
        <v>33</v>
      </c>
      <c r="S48" s="34" t="s">
        <v>36</v>
      </c>
      <c r="T48" s="35" t="s">
        <v>36</v>
      </c>
      <c r="U48" s="35">
        <v>100</v>
      </c>
      <c r="V48" s="35" t="s">
        <v>36</v>
      </c>
      <c r="W48" s="35" t="s">
        <v>36</v>
      </c>
      <c r="X48" s="35" t="s">
        <v>36</v>
      </c>
      <c r="Y48" s="35" t="s">
        <v>36</v>
      </c>
      <c r="Z48" s="35" t="s">
        <v>36</v>
      </c>
      <c r="AA48" s="35" t="s">
        <v>36</v>
      </c>
      <c r="AB48" s="35" t="s">
        <v>36</v>
      </c>
      <c r="AC48" s="35" t="s">
        <v>36</v>
      </c>
      <c r="AD48" s="36" t="s">
        <v>36</v>
      </c>
      <c r="AE48" s="36" t="s">
        <v>36</v>
      </c>
      <c r="AF48" s="35">
        <v>100</v>
      </c>
      <c r="AG48" s="13"/>
      <c r="AH48" s="13"/>
      <c r="AI48" s="13"/>
      <c r="AJ48" s="13"/>
      <c r="AK48" s="13"/>
      <c r="AL48" s="13"/>
      <c r="AM48" s="13"/>
    </row>
    <row r="49" spans="1:39" s="14" customFormat="1" ht="25.5" customHeight="1" x14ac:dyDescent="0.2">
      <c r="A49" s="75"/>
      <c r="B49" s="77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29"/>
      <c r="R49" s="82"/>
      <c r="S49" s="37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/>
      <c r="AE49" s="39"/>
      <c r="AF49" s="38"/>
      <c r="AG49" s="13"/>
      <c r="AH49" s="13"/>
      <c r="AI49" s="13"/>
      <c r="AJ49" s="13"/>
      <c r="AK49" s="13"/>
      <c r="AL49" s="13"/>
      <c r="AM49" s="13"/>
    </row>
    <row r="50" spans="1:39" s="14" customFormat="1" ht="51" customHeight="1" x14ac:dyDescent="0.2">
      <c r="A50" s="64" t="s">
        <v>52</v>
      </c>
      <c r="B50" s="27" t="s">
        <v>27</v>
      </c>
      <c r="C50" s="16">
        <f>SUM(C51)</f>
        <v>1303029153.2</v>
      </c>
      <c r="D50" s="16">
        <f t="shared" ref="D50:P50" si="19">SUM(D51)</f>
        <v>91633124.860000014</v>
      </c>
      <c r="E50" s="16">
        <f t="shared" si="19"/>
        <v>620811977.68000007</v>
      </c>
      <c r="F50" s="16">
        <f t="shared" si="19"/>
        <v>506762002.32999998</v>
      </c>
      <c r="G50" s="16">
        <f t="shared" si="19"/>
        <v>83822048.329999998</v>
      </c>
      <c r="H50" s="16">
        <f t="shared" si="19"/>
        <v>0</v>
      </c>
      <c r="I50" s="16">
        <f t="shared" si="19"/>
        <v>0</v>
      </c>
      <c r="J50" s="16">
        <f t="shared" si="19"/>
        <v>0</v>
      </c>
      <c r="K50" s="16">
        <f t="shared" si="19"/>
        <v>0</v>
      </c>
      <c r="L50" s="16">
        <f t="shared" si="19"/>
        <v>0</v>
      </c>
      <c r="M50" s="16">
        <f t="shared" si="19"/>
        <v>0</v>
      </c>
      <c r="N50" s="16">
        <f t="shared" si="19"/>
        <v>0</v>
      </c>
      <c r="O50" s="16">
        <f t="shared" si="19"/>
        <v>0</v>
      </c>
      <c r="P50" s="16">
        <f t="shared" si="19"/>
        <v>0</v>
      </c>
      <c r="Q50" s="29"/>
      <c r="R50" s="16"/>
      <c r="S50" s="16" t="s">
        <v>29</v>
      </c>
      <c r="T50" s="16" t="s">
        <v>29</v>
      </c>
      <c r="U50" s="16" t="s">
        <v>29</v>
      </c>
      <c r="V50" s="16" t="s">
        <v>29</v>
      </c>
      <c r="W50" s="16" t="s">
        <v>29</v>
      </c>
      <c r="X50" s="16" t="s">
        <v>29</v>
      </c>
      <c r="Y50" s="16" t="s">
        <v>29</v>
      </c>
      <c r="Z50" s="16" t="s">
        <v>29</v>
      </c>
      <c r="AA50" s="16" t="s">
        <v>29</v>
      </c>
      <c r="AB50" s="16" t="s">
        <v>29</v>
      </c>
      <c r="AC50" s="16" t="s">
        <v>29</v>
      </c>
      <c r="AD50" s="16" t="s">
        <v>29</v>
      </c>
      <c r="AE50" s="16" t="s">
        <v>29</v>
      </c>
      <c r="AF50" s="16" t="s">
        <v>29</v>
      </c>
      <c r="AG50" s="13"/>
      <c r="AH50" s="13"/>
      <c r="AI50" s="13"/>
      <c r="AJ50" s="13"/>
      <c r="AK50" s="13"/>
      <c r="AL50" s="13"/>
      <c r="AM50" s="13"/>
    </row>
    <row r="51" spans="1:39" s="14" customFormat="1" ht="94.5" customHeight="1" x14ac:dyDescent="0.2">
      <c r="A51" s="64"/>
      <c r="B51" s="27" t="s">
        <v>31</v>
      </c>
      <c r="C51" s="16">
        <f>SUM(C14)</f>
        <v>1303029153.2</v>
      </c>
      <c r="D51" s="16">
        <f>SUM(D14)</f>
        <v>91633124.860000014</v>
      </c>
      <c r="E51" s="16">
        <f t="shared" ref="E51:P51" si="20">SUM(E14)</f>
        <v>620811977.68000007</v>
      </c>
      <c r="F51" s="16">
        <f t="shared" si="20"/>
        <v>506762002.32999998</v>
      </c>
      <c r="G51" s="16">
        <f t="shared" si="20"/>
        <v>83822048.329999998</v>
      </c>
      <c r="H51" s="16">
        <f t="shared" si="20"/>
        <v>0</v>
      </c>
      <c r="I51" s="16">
        <f t="shared" si="20"/>
        <v>0</v>
      </c>
      <c r="J51" s="16">
        <f t="shared" si="20"/>
        <v>0</v>
      </c>
      <c r="K51" s="16">
        <f t="shared" si="20"/>
        <v>0</v>
      </c>
      <c r="L51" s="16">
        <f t="shared" si="20"/>
        <v>0</v>
      </c>
      <c r="M51" s="16">
        <f t="shared" si="20"/>
        <v>0</v>
      </c>
      <c r="N51" s="16">
        <f t="shared" si="20"/>
        <v>0</v>
      </c>
      <c r="O51" s="16">
        <f t="shared" si="20"/>
        <v>0</v>
      </c>
      <c r="P51" s="16">
        <f t="shared" si="20"/>
        <v>0</v>
      </c>
      <c r="Q51" s="40"/>
      <c r="R51" s="16"/>
      <c r="S51" s="16" t="s">
        <v>29</v>
      </c>
      <c r="T51" s="16" t="s">
        <v>29</v>
      </c>
      <c r="U51" s="16" t="s">
        <v>29</v>
      </c>
      <c r="V51" s="16" t="s">
        <v>29</v>
      </c>
      <c r="W51" s="16" t="s">
        <v>29</v>
      </c>
      <c r="X51" s="16" t="s">
        <v>29</v>
      </c>
      <c r="Y51" s="16" t="s">
        <v>29</v>
      </c>
      <c r="Z51" s="16" t="s">
        <v>29</v>
      </c>
      <c r="AA51" s="16" t="s">
        <v>29</v>
      </c>
      <c r="AB51" s="16" t="s">
        <v>29</v>
      </c>
      <c r="AC51" s="16" t="s">
        <v>29</v>
      </c>
      <c r="AD51" s="16" t="s">
        <v>29</v>
      </c>
      <c r="AE51" s="16" t="s">
        <v>29</v>
      </c>
      <c r="AF51" s="16" t="s">
        <v>29</v>
      </c>
      <c r="AG51" s="13"/>
      <c r="AH51" s="13"/>
      <c r="AI51" s="13"/>
      <c r="AJ51" s="13"/>
      <c r="AK51" s="13"/>
      <c r="AL51" s="13"/>
      <c r="AM51" s="13"/>
    </row>
    <row r="52" spans="1:39" ht="48" customHeight="1" x14ac:dyDescent="0.2">
      <c r="A52" s="41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3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5"/>
      <c r="AH52" s="5"/>
      <c r="AI52" s="5"/>
      <c r="AJ52" s="5"/>
      <c r="AK52" s="5"/>
      <c r="AL52" s="5"/>
      <c r="AM52" s="5"/>
    </row>
    <row r="53" spans="1:39" ht="31.5" customHeight="1" x14ac:dyDescent="0.2">
      <c r="A53" s="45" t="s">
        <v>53</v>
      </c>
      <c r="B53" s="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5"/>
      <c r="AH53" s="5"/>
      <c r="AI53" s="5"/>
      <c r="AJ53" s="5"/>
      <c r="AK53" s="5"/>
      <c r="AL53" s="5"/>
      <c r="AM53" s="5"/>
    </row>
    <row r="54" spans="1:39" ht="37.5" customHeight="1" x14ac:dyDescent="0.2">
      <c r="A54" s="45" t="s">
        <v>54</v>
      </c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"/>
      <c r="AH54" s="5"/>
      <c r="AI54" s="5"/>
      <c r="AJ54" s="5"/>
      <c r="AK54" s="5"/>
      <c r="AL54" s="5"/>
      <c r="AM54" s="5"/>
    </row>
    <row r="55" spans="1:39" ht="37.5" customHeight="1" x14ac:dyDescent="0.2">
      <c r="A55" s="45" t="s">
        <v>55</v>
      </c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3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5"/>
      <c r="AH55" s="5"/>
      <c r="AI55" s="5"/>
      <c r="AJ55" s="5"/>
      <c r="AK55" s="5"/>
      <c r="AL55" s="5"/>
      <c r="AM55" s="5"/>
    </row>
    <row r="56" spans="1:39" ht="54" customHeight="1" x14ac:dyDescent="0.2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"/>
      <c r="AH56" s="5"/>
      <c r="AI56" s="5"/>
      <c r="AJ56" s="5"/>
      <c r="AK56" s="5"/>
      <c r="AL56" s="5"/>
      <c r="AM56" s="5"/>
    </row>
    <row r="57" spans="1:39" ht="54" customHeight="1" x14ac:dyDescent="0.3">
      <c r="A57" s="46"/>
      <c r="B57" s="45"/>
      <c r="C57" s="50"/>
      <c r="D57" s="50"/>
      <c r="E57" s="50"/>
      <c r="F57" s="50"/>
      <c r="G57" s="50"/>
      <c r="H57" s="50"/>
      <c r="I57" s="51"/>
      <c r="J57" s="50"/>
      <c r="K57" s="45"/>
      <c r="L57" s="50"/>
      <c r="M57" s="47"/>
      <c r="N57" s="47"/>
      <c r="O57" s="47"/>
      <c r="P57" s="47"/>
      <c r="Q57" s="48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5"/>
      <c r="AH57" s="5"/>
      <c r="AI57" s="5"/>
      <c r="AJ57" s="5"/>
      <c r="AK57" s="5"/>
      <c r="AL57" s="5"/>
      <c r="AM57" s="5"/>
    </row>
  </sheetData>
  <mergeCells count="123">
    <mergeCell ref="A50:A51"/>
    <mergeCell ref="L48:L49"/>
    <mergeCell ref="M48:M49"/>
    <mergeCell ref="N48:N49"/>
    <mergeCell ref="O48:O49"/>
    <mergeCell ref="P48:P49"/>
    <mergeCell ref="R48:R49"/>
    <mergeCell ref="F48:F49"/>
    <mergeCell ref="G48:G49"/>
    <mergeCell ref="H48:H49"/>
    <mergeCell ref="I48:I49"/>
    <mergeCell ref="J48:J49"/>
    <mergeCell ref="K48:K49"/>
    <mergeCell ref="A45:A46"/>
    <mergeCell ref="A47:A49"/>
    <mergeCell ref="B48:B49"/>
    <mergeCell ref="C48:C49"/>
    <mergeCell ref="D48:D49"/>
    <mergeCell ref="E48:E49"/>
    <mergeCell ref="A33:A34"/>
    <mergeCell ref="A35:A36"/>
    <mergeCell ref="A37:A38"/>
    <mergeCell ref="A39:A40"/>
    <mergeCell ref="A41:A42"/>
    <mergeCell ref="A43:A44"/>
    <mergeCell ref="AE21:AE22"/>
    <mergeCell ref="AF21:AF22"/>
    <mergeCell ref="A23:A24"/>
    <mergeCell ref="A25:A26"/>
    <mergeCell ref="A27:A28"/>
    <mergeCell ref="A29:A30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16:M17"/>
    <mergeCell ref="N19:N20"/>
    <mergeCell ref="O19:O20"/>
    <mergeCell ref="P19:P20"/>
    <mergeCell ref="R19:R20"/>
    <mergeCell ref="A21:A22"/>
    <mergeCell ref="R21:R22"/>
    <mergeCell ref="H19:H20"/>
    <mergeCell ref="I19:I20"/>
    <mergeCell ref="J19:J20"/>
    <mergeCell ref="K19:K20"/>
    <mergeCell ref="L19:L20"/>
    <mergeCell ref="M19:M20"/>
    <mergeCell ref="A18:A20"/>
    <mergeCell ref="B19:B20"/>
    <mergeCell ref="C19:C20"/>
    <mergeCell ref="D19:D20"/>
    <mergeCell ref="E19:E20"/>
    <mergeCell ref="F19:F20"/>
    <mergeCell ref="G19:G20"/>
    <mergeCell ref="H16:H17"/>
    <mergeCell ref="I16:I17"/>
    <mergeCell ref="AA13:AA14"/>
    <mergeCell ref="AB13:AB14"/>
    <mergeCell ref="AC15:AC17"/>
    <mergeCell ref="AD15:AD17"/>
    <mergeCell ref="AE15:AE17"/>
    <mergeCell ref="AF15:AF17"/>
    <mergeCell ref="B16:B17"/>
    <mergeCell ref="C16:C17"/>
    <mergeCell ref="D16:D17"/>
    <mergeCell ref="E16:E17"/>
    <mergeCell ref="F16:F17"/>
    <mergeCell ref="G16:G17"/>
    <mergeCell ref="W15:W17"/>
    <mergeCell ref="X15:X17"/>
    <mergeCell ref="Y15:Y17"/>
    <mergeCell ref="Z15:Z17"/>
    <mergeCell ref="AA15:AA17"/>
    <mergeCell ref="AB15:AB17"/>
    <mergeCell ref="N16:N17"/>
    <mergeCell ref="O16:O17"/>
    <mergeCell ref="P16:P17"/>
    <mergeCell ref="J16:J17"/>
    <mergeCell ref="K16:K17"/>
    <mergeCell ref="L16:L17"/>
    <mergeCell ref="A10:AF10"/>
    <mergeCell ref="A11:AF11"/>
    <mergeCell ref="A12:AF12"/>
    <mergeCell ref="A13:A14"/>
    <mergeCell ref="Q13:Q31"/>
    <mergeCell ref="R13:R14"/>
    <mergeCell ref="S13:S14"/>
    <mergeCell ref="T13:T14"/>
    <mergeCell ref="U13:U14"/>
    <mergeCell ref="V13:V14"/>
    <mergeCell ref="AC13:AC14"/>
    <mergeCell ref="AD13:AD14"/>
    <mergeCell ref="AE13:AE14"/>
    <mergeCell ref="AF13:AF14"/>
    <mergeCell ref="A15:A17"/>
    <mergeCell ref="R15:R17"/>
    <mergeCell ref="S15:S17"/>
    <mergeCell ref="T15:T17"/>
    <mergeCell ref="U15:U17"/>
    <mergeCell ref="V15:V17"/>
    <mergeCell ref="W13:W14"/>
    <mergeCell ref="X13:X14"/>
    <mergeCell ref="Y13:Y14"/>
    <mergeCell ref="Z13:Z14"/>
    <mergeCell ref="AC2:AE4"/>
    <mergeCell ref="A5:AF6"/>
    <mergeCell ref="A8:A9"/>
    <mergeCell ref="B8:B9"/>
    <mergeCell ref="C8:C9"/>
    <mergeCell ref="D8:P8"/>
    <mergeCell ref="Q8:Q9"/>
    <mergeCell ref="R8:R9"/>
    <mergeCell ref="S8:AE8"/>
    <mergeCell ref="AF8:AF9"/>
  </mergeCells>
  <pageMargins left="1.1811023622047245" right="0.39370078740157483" top="0.78740157480314965" bottom="0.78740157480314965" header="0.31496062992125984" footer="0.31496062992125984"/>
  <pageSetup paperSize="8" scale="95" firstPageNumber="77" orientation="landscape" useFirstPageNumber="1" r:id="rId1"/>
  <headerFooter>
    <oddHeader>&amp;C&amp;"Times New Roman,обычный"77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Вострокнутова Анастасия Владимировна</dc:creator>
  <cp:lastModifiedBy>Тертышникова Екатерина Геннадьевна</cp:lastModifiedBy>
  <dcterms:created xsi:type="dcterms:W3CDTF">2017-12-26T05:33:23Z</dcterms:created>
  <dcterms:modified xsi:type="dcterms:W3CDTF">2018-01-16T09:48:49Z</dcterms:modified>
</cp:coreProperties>
</file>