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Бланк" sheetId="1" r:id="rId1"/>
    <sheet name="Сумки" sheetId="2" r:id="rId2"/>
    <sheet name="Прайс" sheetId="3" r:id="rId3"/>
  </sheets>
  <calcPr calcId="162913" refMode="R1C1"/>
</workbook>
</file>

<file path=xl/calcChain.xml><?xml version="1.0" encoding="utf-8"?>
<calcChain xmlns="http://schemas.openxmlformats.org/spreadsheetml/2006/main">
  <c r="P76" i="3" l="1"/>
  <c r="O76" i="3"/>
  <c r="P75" i="3"/>
  <c r="K75" i="3"/>
  <c r="O75" i="3" s="1"/>
  <c r="P74" i="3"/>
  <c r="O74" i="3"/>
  <c r="L73" i="3"/>
  <c r="P73" i="3" s="1"/>
  <c r="K73" i="3"/>
  <c r="O73" i="3" s="1"/>
  <c r="L72" i="3"/>
  <c r="P72" i="3" s="1"/>
  <c r="K72" i="3"/>
  <c r="O72" i="3" s="1"/>
  <c r="O71" i="3"/>
  <c r="L71" i="3"/>
  <c r="P71" i="3" s="1"/>
  <c r="K71" i="3"/>
  <c r="O70" i="3"/>
  <c r="L70" i="3"/>
  <c r="P70" i="3" s="1"/>
  <c r="K70" i="3"/>
  <c r="J70" i="3"/>
  <c r="P69" i="3"/>
  <c r="L69" i="3"/>
  <c r="K69" i="3"/>
  <c r="O69" i="3" s="1"/>
  <c r="J69" i="3"/>
  <c r="L68" i="3"/>
  <c r="P68" i="3" s="1"/>
  <c r="K68" i="3"/>
  <c r="O68" i="3" s="1"/>
  <c r="J68" i="3"/>
  <c r="L67" i="3"/>
  <c r="P67" i="3" s="1"/>
  <c r="K67" i="3"/>
  <c r="O67" i="3" s="1"/>
  <c r="L66" i="3"/>
  <c r="P66" i="3" s="1"/>
  <c r="K66" i="3"/>
  <c r="O66" i="3" s="1"/>
  <c r="J66" i="3"/>
  <c r="O65" i="3"/>
  <c r="L65" i="3"/>
  <c r="P65" i="3" s="1"/>
  <c r="K65" i="3"/>
  <c r="J65" i="3"/>
  <c r="P64" i="3"/>
  <c r="L64" i="3"/>
  <c r="K64" i="3"/>
  <c r="O64" i="3" s="1"/>
  <c r="J64" i="3"/>
  <c r="L63" i="3"/>
  <c r="P63" i="3" s="1"/>
  <c r="K63" i="3"/>
  <c r="O63" i="3" s="1"/>
  <c r="J63" i="3"/>
  <c r="L62" i="3"/>
  <c r="P62" i="3" s="1"/>
  <c r="K62" i="3"/>
  <c r="O62" i="3" s="1"/>
  <c r="J62" i="3"/>
  <c r="L61" i="3"/>
  <c r="P61" i="3" s="1"/>
  <c r="K61" i="3"/>
  <c r="O61" i="3" s="1"/>
  <c r="J61" i="3"/>
  <c r="L60" i="3"/>
  <c r="P60" i="3" s="1"/>
  <c r="K60" i="3"/>
  <c r="O60" i="3" s="1"/>
  <c r="J60" i="3"/>
  <c r="L59" i="3"/>
  <c r="P59" i="3" s="1"/>
  <c r="K59" i="3"/>
  <c r="O59" i="3" s="1"/>
  <c r="L58" i="3"/>
  <c r="P58" i="3" s="1"/>
  <c r="K58" i="3"/>
  <c r="O58" i="3" s="1"/>
  <c r="J58" i="3"/>
  <c r="L57" i="3"/>
  <c r="P57" i="3" s="1"/>
  <c r="K57" i="3"/>
  <c r="O57" i="3" s="1"/>
  <c r="J57" i="3"/>
  <c r="L56" i="3"/>
  <c r="P56" i="3" s="1"/>
  <c r="K56" i="3"/>
  <c r="O56" i="3" s="1"/>
  <c r="J56" i="3"/>
  <c r="L55" i="3"/>
  <c r="P55" i="3" s="1"/>
  <c r="K55" i="3"/>
  <c r="O55" i="3" s="1"/>
  <c r="J55" i="3"/>
  <c r="P54" i="3"/>
  <c r="O54" i="3"/>
  <c r="O53" i="3"/>
  <c r="L53" i="3"/>
  <c r="P53" i="3" s="1"/>
  <c r="K53" i="3"/>
  <c r="J53" i="3"/>
  <c r="P52" i="3"/>
  <c r="O52" i="3"/>
  <c r="L52" i="3"/>
  <c r="K52" i="3"/>
  <c r="J52" i="3"/>
  <c r="P51" i="3"/>
  <c r="L51" i="3"/>
  <c r="K51" i="3"/>
  <c r="O51" i="3" s="1"/>
  <c r="P50" i="3"/>
  <c r="L50" i="3"/>
  <c r="K50" i="3"/>
  <c r="O50" i="3" s="1"/>
  <c r="J50" i="3"/>
  <c r="L49" i="3"/>
  <c r="P49" i="3" s="1"/>
  <c r="K49" i="3"/>
  <c r="O49" i="3" s="1"/>
  <c r="J49" i="3"/>
  <c r="L48" i="3"/>
  <c r="P48" i="3" s="1"/>
  <c r="K48" i="3"/>
  <c r="O48" i="3" s="1"/>
  <c r="J48" i="3"/>
  <c r="O47" i="3"/>
  <c r="L47" i="3"/>
  <c r="P47" i="3" s="1"/>
  <c r="K47" i="3"/>
  <c r="J47" i="3"/>
  <c r="P46" i="3"/>
  <c r="L46" i="3"/>
  <c r="K46" i="3"/>
  <c r="O46" i="3" s="1"/>
  <c r="J46" i="3"/>
  <c r="P45" i="3"/>
  <c r="O45" i="3"/>
  <c r="P44" i="3"/>
  <c r="O44" i="3"/>
  <c r="J44" i="3"/>
  <c r="P43" i="3"/>
  <c r="O43" i="3"/>
  <c r="J43" i="3"/>
  <c r="P42" i="3"/>
  <c r="O42" i="3"/>
  <c r="J42" i="3"/>
  <c r="P40" i="3"/>
  <c r="O40" i="3"/>
  <c r="J40" i="3"/>
  <c r="P39" i="3"/>
  <c r="O39" i="3"/>
  <c r="J39" i="3"/>
  <c r="P38" i="3"/>
  <c r="O38" i="3"/>
  <c r="L37" i="3"/>
  <c r="P37" i="3" s="1"/>
  <c r="K37" i="3"/>
  <c r="O37" i="3" s="1"/>
  <c r="J37" i="3"/>
  <c r="L36" i="3"/>
  <c r="P36" i="3" s="1"/>
  <c r="J36" i="3"/>
  <c r="K36" i="3" s="1"/>
  <c r="O36" i="3" s="1"/>
  <c r="H36" i="3"/>
  <c r="P35" i="3"/>
  <c r="J35" i="3"/>
  <c r="K35" i="3" s="1"/>
  <c r="O35" i="3" s="1"/>
  <c r="L34" i="3"/>
  <c r="P34" i="3" s="1"/>
  <c r="K34" i="3"/>
  <c r="O34" i="3" s="1"/>
  <c r="J34" i="3"/>
  <c r="L33" i="3"/>
  <c r="P33" i="3" s="1"/>
  <c r="J33" i="3"/>
  <c r="K33" i="3" s="1"/>
  <c r="O33" i="3" s="1"/>
  <c r="P32" i="3"/>
  <c r="L32" i="3"/>
  <c r="J32" i="3"/>
  <c r="K32" i="3" s="1"/>
  <c r="O32" i="3" s="1"/>
  <c r="P31" i="3"/>
  <c r="L31" i="3"/>
  <c r="J31" i="3"/>
  <c r="K31" i="3" s="1"/>
  <c r="O31" i="3" s="1"/>
  <c r="L30" i="3"/>
  <c r="P30" i="3" s="1"/>
  <c r="K30" i="3"/>
  <c r="O30" i="3" s="1"/>
  <c r="J30" i="3"/>
  <c r="L29" i="3"/>
  <c r="P29" i="3" s="1"/>
  <c r="J29" i="3"/>
  <c r="K29" i="3" s="1"/>
  <c r="O29" i="3" s="1"/>
  <c r="P28" i="3"/>
  <c r="L28" i="3"/>
  <c r="J28" i="3"/>
  <c r="K28" i="3" s="1"/>
  <c r="O28" i="3" s="1"/>
  <c r="L27" i="3"/>
  <c r="P27" i="3" s="1"/>
  <c r="J27" i="3"/>
  <c r="K27" i="3" s="1"/>
  <c r="O27" i="3" s="1"/>
  <c r="L26" i="3"/>
  <c r="P26" i="3" s="1"/>
  <c r="J26" i="3"/>
  <c r="K26" i="3" s="1"/>
  <c r="O26" i="3" s="1"/>
  <c r="L25" i="3"/>
  <c r="P25" i="3" s="1"/>
  <c r="J25" i="3"/>
  <c r="K25" i="3" s="1"/>
  <c r="O25" i="3" s="1"/>
  <c r="L24" i="3"/>
  <c r="P24" i="3" s="1"/>
  <c r="J24" i="3"/>
  <c r="K24" i="3" s="1"/>
  <c r="O24" i="3" s="1"/>
  <c r="L23" i="3"/>
  <c r="P23" i="3" s="1"/>
  <c r="K23" i="3"/>
  <c r="O23" i="3" s="1"/>
  <c r="P22" i="3"/>
  <c r="L22" i="3"/>
  <c r="J22" i="3"/>
  <c r="K22" i="3" s="1"/>
  <c r="O22" i="3" s="1"/>
  <c r="L21" i="3"/>
  <c r="P21" i="3" s="1"/>
  <c r="K21" i="3"/>
  <c r="O21" i="3" s="1"/>
  <c r="J21" i="3"/>
  <c r="L20" i="3"/>
  <c r="P20" i="3" s="1"/>
  <c r="J20" i="3"/>
  <c r="K20" i="3" s="1"/>
  <c r="O20" i="3" s="1"/>
  <c r="P19" i="3"/>
  <c r="L19" i="3"/>
  <c r="J19" i="3"/>
  <c r="K19" i="3" s="1"/>
  <c r="O19" i="3" s="1"/>
  <c r="P18" i="3"/>
  <c r="L18" i="3"/>
  <c r="J18" i="3"/>
  <c r="K18" i="3" s="1"/>
  <c r="O18" i="3" s="1"/>
  <c r="L17" i="3"/>
  <c r="P17" i="3" s="1"/>
  <c r="K17" i="3"/>
  <c r="O17" i="3" s="1"/>
  <c r="J17" i="3"/>
  <c r="L16" i="3"/>
  <c r="P16" i="3" s="1"/>
  <c r="J16" i="3"/>
  <c r="K16" i="3" s="1"/>
  <c r="O16" i="3" s="1"/>
  <c r="P15" i="3"/>
  <c r="L15" i="3"/>
  <c r="J15" i="3"/>
  <c r="K15" i="3" s="1"/>
  <c r="O15" i="3" s="1"/>
  <c r="L14" i="3"/>
  <c r="P14" i="3" s="1"/>
  <c r="J14" i="3"/>
  <c r="K14" i="3" s="1"/>
  <c r="O14" i="3" s="1"/>
  <c r="L13" i="3"/>
  <c r="P13" i="3" s="1"/>
  <c r="J13" i="3"/>
  <c r="K13" i="3" s="1"/>
  <c r="O13" i="3" s="1"/>
  <c r="L12" i="3"/>
  <c r="P12" i="3" s="1"/>
  <c r="J12" i="3"/>
  <c r="K12" i="3" s="1"/>
  <c r="O12" i="3" s="1"/>
  <c r="L11" i="3"/>
  <c r="P11" i="3" s="1"/>
  <c r="J11" i="3"/>
  <c r="K11" i="3" s="1"/>
  <c r="O11" i="3" s="1"/>
  <c r="L10" i="3"/>
  <c r="P10" i="3" s="1"/>
  <c r="J10" i="3"/>
  <c r="K10" i="3" s="1"/>
  <c r="O10" i="3" s="1"/>
  <c r="L9" i="3"/>
  <c r="P9" i="3" s="1"/>
  <c r="J9" i="3"/>
  <c r="K9" i="3" s="1"/>
  <c r="O9" i="3" s="1"/>
  <c r="O8" i="3"/>
  <c r="L8" i="3"/>
  <c r="P8" i="3" s="1"/>
  <c r="K8" i="3"/>
  <c r="L7" i="3"/>
  <c r="P7" i="3" s="1"/>
  <c r="J7" i="3"/>
  <c r="K7" i="3" s="1"/>
  <c r="O7" i="3" s="1"/>
  <c r="H37" i="3" l="1"/>
</calcChain>
</file>

<file path=xl/sharedStrings.xml><?xml version="1.0" encoding="utf-8"?>
<sst xmlns="http://schemas.openxmlformats.org/spreadsheetml/2006/main" count="331" uniqueCount="224">
  <si>
    <t>Фамилия, имя ребенка</t>
  </si>
  <si>
    <t>ЦЕНА*, руб.</t>
  </si>
  <si>
    <t>Белый</t>
  </si>
  <si>
    <t>Черный</t>
  </si>
  <si>
    <t>Ответственный:</t>
  </si>
  <si>
    <t>___________________________________________________</t>
  </si>
  <si>
    <t>Шеврон, шт.</t>
  </si>
  <si>
    <t>№ п/п</t>
  </si>
  <si>
    <t>Серый меланж</t>
  </si>
  <si>
    <t>ЦВЕТ/модель</t>
  </si>
  <si>
    <r>
      <t xml:space="preserve">forma-kem.ru            Бланк заказа для ДЕВОЧЕК на 2023г.   Коллекция:   "ГЕОМЕТРИЯ" (5-11 класс)    Школа: </t>
    </r>
    <r>
      <rPr>
        <sz val="16"/>
        <rFont val="Arial"/>
        <family val="2"/>
        <charset val="204"/>
      </rPr>
      <t xml:space="preserve">_________________ </t>
    </r>
    <r>
      <rPr>
        <b/>
        <sz val="16"/>
        <rFont val="Arial"/>
        <family val="2"/>
        <charset val="204"/>
      </rPr>
      <t>Буд.</t>
    </r>
    <r>
      <rPr>
        <sz val="16"/>
        <rFont val="Arial"/>
        <family val="2"/>
        <charset val="204"/>
      </rPr>
      <t xml:space="preserve"> </t>
    </r>
    <r>
      <rPr>
        <b/>
        <sz val="16"/>
        <rFont val="Arial"/>
        <family val="2"/>
        <charset val="204"/>
      </rPr>
      <t>Класс</t>
    </r>
    <r>
      <rPr>
        <sz val="16"/>
        <rFont val="Arial"/>
        <family val="2"/>
        <charset val="204"/>
      </rPr>
      <t xml:space="preserve"> _____</t>
    </r>
  </si>
  <si>
    <t>* Цена за товар зависит от размера ребенка и расхода ткани (рассчитывается поставщиком продукции)                                                           forma-kem.ru</t>
  </si>
  <si>
    <t>Заполните ФИО детей (по алфавиту) и проставьте в колонках количество необходимого товара или отметьте галочкой позицию  в заказ на пошив</t>
  </si>
  <si>
    <t>Сумка для сменки именная</t>
  </si>
  <si>
    <t>Цвет:  с 1 по 8</t>
  </si>
  <si>
    <t>Кардиган</t>
  </si>
  <si>
    <t>Ж 2347</t>
  </si>
  <si>
    <t xml:space="preserve">Жилет </t>
  </si>
  <si>
    <t>Ж 1846</t>
  </si>
  <si>
    <t>ч</t>
  </si>
  <si>
    <t>forma-kem.ru</t>
  </si>
  <si>
    <t xml:space="preserve"> ПРАЙС  ООО "Апельсин" Школьная коллекция ДЛЯ ДЕВОЧЕК на 2023 год </t>
  </si>
  <si>
    <t xml:space="preserve">  ГИМНАЗИСТ (бордовый цвет)</t>
  </si>
  <si>
    <t>№  модели</t>
  </si>
  <si>
    <t>Ассортимент</t>
  </si>
  <si>
    <t>Арт. ткани</t>
  </si>
  <si>
    <t>Состав ткани</t>
  </si>
  <si>
    <t>Коллекция</t>
  </si>
  <si>
    <t>Размеры</t>
  </si>
  <si>
    <t>Цена  ОПТ</t>
  </si>
  <si>
    <t>Цена РОЗНИЦА</t>
  </si>
  <si>
    <t>Цены ШАНС</t>
  </si>
  <si>
    <t>ШАНС + 5%</t>
  </si>
  <si>
    <t>Цена  ОПТ 2022</t>
  </si>
  <si>
    <t>Цена РОЗН 2022</t>
  </si>
  <si>
    <t>Цена (ОПТ) 2021</t>
  </si>
  <si>
    <t>Цена РОЗН 2021</t>
  </si>
  <si>
    <t>Удорожание ОПТ</t>
  </si>
  <si>
    <t>Удорожание РОЗНИЦА</t>
  </si>
  <si>
    <t>ШКОЛЬНАЯ ОДЕЖДА ДЛЯ ДЕВОЧЕК</t>
  </si>
  <si>
    <t>5053/2646</t>
  </si>
  <si>
    <t xml:space="preserve">65пэ 35вис </t>
  </si>
  <si>
    <t>Гимназист</t>
  </si>
  <si>
    <t>56-80</t>
  </si>
  <si>
    <t>84-88</t>
  </si>
  <si>
    <t>ЖВ-20х</t>
  </si>
  <si>
    <t>Жилет вязаный классический</t>
  </si>
  <si>
    <t>50%-хлопок, 50%-акрил</t>
  </si>
  <si>
    <t>Изумрудный, Бордовый,    Серый,       Синий</t>
  </si>
  <si>
    <t>122-146</t>
  </si>
  <si>
    <t>152-176</t>
  </si>
  <si>
    <t>182-196</t>
  </si>
  <si>
    <t>Ж 1833</t>
  </si>
  <si>
    <t>ЖИЛЕТ костюм. ДЕТСКИЙ для девочки  3 пуг.</t>
  </si>
  <si>
    <t>ЖИЛЕТ костюм. ПОДРОСТ. для девочки 2 пуг.</t>
  </si>
  <si>
    <t>84-100</t>
  </si>
  <si>
    <t>Кардиган ОВЕРСАЙЗ</t>
  </si>
  <si>
    <t>Ж 18-63      Ж 18-64</t>
  </si>
  <si>
    <t xml:space="preserve">Кардиган д/девочки </t>
  </si>
  <si>
    <t>7401/25577/3</t>
  </si>
  <si>
    <t>67пэ 31вис 2элас</t>
  </si>
  <si>
    <t>Геометрия</t>
  </si>
  <si>
    <t>Ш 22-20</t>
  </si>
  <si>
    <t>Юбка-Шорты д/дев</t>
  </si>
  <si>
    <t>7401/3/25577/3</t>
  </si>
  <si>
    <t>Б 2021</t>
  </si>
  <si>
    <t>Брюки д/девочки БАНАНЫ</t>
  </si>
  <si>
    <t>22293/3</t>
  </si>
  <si>
    <t>серый</t>
  </si>
  <si>
    <t>черный</t>
  </si>
  <si>
    <t>Б 2214</t>
  </si>
  <si>
    <t>Брюки д/девочки ПАЛАЦЦО</t>
  </si>
  <si>
    <t>Ю 2257</t>
  </si>
  <si>
    <t>Юбка П/СОЛНЦЕ на резинке</t>
  </si>
  <si>
    <t>Ю 2229</t>
  </si>
  <si>
    <t>Юбка - ТЕННИСКА</t>
  </si>
  <si>
    <t>Ю 2391</t>
  </si>
  <si>
    <t xml:space="preserve">Юбка МЯГКАЯ СКЛАДКА на кокетке </t>
  </si>
  <si>
    <t>Ю 1850</t>
  </si>
  <si>
    <t>Юбка - КОЛОКОЛ</t>
  </si>
  <si>
    <t>Ю 2031</t>
  </si>
  <si>
    <t>Юбка НА ЗАПАХ           со складками</t>
  </si>
  <si>
    <t>Ю 2157</t>
  </si>
  <si>
    <t>Юбка - КАРАНДАШ</t>
  </si>
  <si>
    <t>Ш 1750</t>
  </si>
  <si>
    <t>Фартук школьный</t>
  </si>
  <si>
    <t>гипюр</t>
  </si>
  <si>
    <t>Черный, Белый</t>
  </si>
  <si>
    <t>56-76</t>
  </si>
  <si>
    <t>750/</t>
  </si>
  <si>
    <t>959/</t>
  </si>
  <si>
    <t>80-100</t>
  </si>
  <si>
    <t>840/</t>
  </si>
  <si>
    <t>1079/</t>
  </si>
  <si>
    <t>ГАЛСТУКИ</t>
  </si>
  <si>
    <t>Галстук ЛАСТОЧКА</t>
  </si>
  <si>
    <t xml:space="preserve">S или M             35 см   42 см           </t>
  </si>
  <si>
    <t xml:space="preserve">Галстук БАНТ                  </t>
  </si>
  <si>
    <t>Галстук ПТИЧКА</t>
  </si>
  <si>
    <t>Галстук РОЗОЧКА</t>
  </si>
  <si>
    <t>Галстук БОРД, ЧЕРНЫЙ</t>
  </si>
  <si>
    <t>Галстук КЛАССИКА</t>
  </si>
  <si>
    <t>БЛУЗЫ И ВОДОЛАЗКИ</t>
  </si>
  <si>
    <t>В-2004</t>
  </si>
  <si>
    <t>Блуза к/р</t>
  </si>
  <si>
    <t>Кулирка, Кружево</t>
  </si>
  <si>
    <t>95%-х/б, 5%-лайк.</t>
  </si>
  <si>
    <t>122-164</t>
  </si>
  <si>
    <t>В-2200</t>
  </si>
  <si>
    <t>Водолазка к/р</t>
  </si>
  <si>
    <t>В-2201</t>
  </si>
  <si>
    <t>Блуза-водолазка к/р</t>
  </si>
  <si>
    <t>Бел, Молоко</t>
  </si>
  <si>
    <t>В-2203</t>
  </si>
  <si>
    <t>Водолазка</t>
  </si>
  <si>
    <t xml:space="preserve">БЛ-1800 </t>
  </si>
  <si>
    <t>Блуза на кнопках к/р</t>
  </si>
  <si>
    <t>Белый, Молоко</t>
  </si>
  <si>
    <t>Бл-2002</t>
  </si>
  <si>
    <t>Блуза на кнопках дл/р</t>
  </si>
  <si>
    <t>БЛ-2101</t>
  </si>
  <si>
    <t>Блуза дл/р</t>
  </si>
  <si>
    <t>БЛ-2200</t>
  </si>
  <si>
    <t>Кулирка</t>
  </si>
  <si>
    <t>СПОРТИВНАЯ ОДЕЖДА</t>
  </si>
  <si>
    <t>Ф-200</t>
  </si>
  <si>
    <t>Футболка классическая</t>
  </si>
  <si>
    <t>Х/Б - 100%</t>
  </si>
  <si>
    <t>92-110</t>
  </si>
  <si>
    <t>Лимон</t>
  </si>
  <si>
    <t>Оранжевый</t>
  </si>
  <si>
    <t>116-134</t>
  </si>
  <si>
    <t>Василек</t>
  </si>
  <si>
    <t>Голубой</t>
  </si>
  <si>
    <t>140-158</t>
  </si>
  <si>
    <t>Красный</t>
  </si>
  <si>
    <t>164-170</t>
  </si>
  <si>
    <t>Ф-2006      Ф-1702</t>
  </si>
  <si>
    <t>Футболка</t>
  </si>
  <si>
    <t>95% - х/б,         5% - лайк.</t>
  </si>
  <si>
    <t>Л-1106</t>
  </si>
  <si>
    <t>Лосины</t>
  </si>
  <si>
    <t>Кулирка с лайкрой</t>
  </si>
  <si>
    <t>92-128/ 134-164</t>
  </si>
  <si>
    <t>460/590</t>
  </si>
  <si>
    <t>579/749</t>
  </si>
  <si>
    <t>Л-701</t>
  </si>
  <si>
    <t>Капри/Тайсы</t>
  </si>
  <si>
    <t>340/420</t>
  </si>
  <si>
    <t>429/529</t>
  </si>
  <si>
    <t>Л-1703</t>
  </si>
  <si>
    <t>Лосины 3/4</t>
  </si>
  <si>
    <t xml:space="preserve">410/540 </t>
  </si>
  <si>
    <t>519/689</t>
  </si>
  <si>
    <t>ШКОЛЬНЫЕ ПРИНАДЛЕЖНОСТИ</t>
  </si>
  <si>
    <t>ШЕВРОН школьный (эмблема школы)</t>
  </si>
  <si>
    <t>Вышивка на габардине, с подложкой</t>
  </si>
  <si>
    <t>Согласно макета школы</t>
  </si>
  <si>
    <t>согласно дизайна</t>
  </si>
  <si>
    <r>
      <t xml:space="preserve">130-150 </t>
    </r>
    <r>
      <rPr>
        <sz val="14"/>
        <color theme="1"/>
        <rFont val="Calibri"/>
        <family val="2"/>
        <charset val="204"/>
        <scheme val="minor"/>
      </rPr>
      <t>(от кол-ва стежков)</t>
    </r>
  </si>
  <si>
    <t>Сумка именная для сменки или одежды со светоотражателем (для школ, танцевальных и спортивных студий )</t>
  </si>
  <si>
    <t>Оксфорд</t>
  </si>
  <si>
    <t>100% п/э, с полиуретановым покрытием</t>
  </si>
  <si>
    <t>Бордовый, Синий</t>
  </si>
  <si>
    <t>33*41 39*48</t>
  </si>
  <si>
    <t>750/800</t>
  </si>
  <si>
    <t>НЕТ</t>
  </si>
  <si>
    <t>Юбка Мяг.скл.</t>
  </si>
  <si>
    <t>Юбка П/солнце</t>
  </si>
  <si>
    <t>Юбка-Тенниска</t>
  </si>
  <si>
    <t>Юбка Колокол</t>
  </si>
  <si>
    <t>Галстук</t>
  </si>
  <si>
    <t>Юбка на запах</t>
  </si>
  <si>
    <t>Юбка-Карандаш</t>
  </si>
  <si>
    <t>Птичка, тк.  клетка</t>
  </si>
  <si>
    <t>Брюки  Бананы</t>
  </si>
  <si>
    <t>Брюки Палаццо</t>
  </si>
  <si>
    <t>Т. Индиго</t>
  </si>
  <si>
    <t>Водолазка Кашкорсе        В-315</t>
  </si>
  <si>
    <t>БЛ-1800</t>
  </si>
  <si>
    <t>БЛ-2002</t>
  </si>
  <si>
    <t>2310-2860</t>
  </si>
  <si>
    <t>1720-1980</t>
  </si>
  <si>
    <t>1690-1990</t>
  </si>
  <si>
    <t>2030-2140</t>
  </si>
  <si>
    <t>1690 1960</t>
  </si>
  <si>
    <t>1780 2020</t>
  </si>
  <si>
    <t>1570 1840</t>
  </si>
  <si>
    <t>1840 2040</t>
  </si>
  <si>
    <t>2030 2380</t>
  </si>
  <si>
    <t>2050 2430</t>
  </si>
  <si>
    <t>650</t>
  </si>
  <si>
    <t>1150</t>
  </si>
  <si>
    <t>670</t>
  </si>
  <si>
    <t>890</t>
  </si>
  <si>
    <t>1280</t>
  </si>
  <si>
    <t>1250</t>
  </si>
  <si>
    <t>830</t>
  </si>
  <si>
    <t>350 410</t>
  </si>
  <si>
    <t>Ф-2006</t>
  </si>
  <si>
    <t>Ф-1702 притал</t>
  </si>
  <si>
    <t>510 570</t>
  </si>
  <si>
    <t>420</t>
  </si>
  <si>
    <t>540</t>
  </si>
  <si>
    <t>590</t>
  </si>
  <si>
    <t>Жилет вязаный</t>
  </si>
  <si>
    <t>ЖВ-20</t>
  </si>
  <si>
    <t>1700 1900</t>
  </si>
  <si>
    <t>МЕРКИ</t>
  </si>
  <si>
    <t>РОСТ</t>
  </si>
  <si>
    <t>ОГ</t>
  </si>
  <si>
    <t>ОТ</t>
  </si>
  <si>
    <t>ОБ/Дл.бр.</t>
  </si>
  <si>
    <t>Блузы кор.рук до 164</t>
  </si>
  <si>
    <t>Блузы длин. Рукав до 164</t>
  </si>
  <si>
    <t>Футб. ХБ - 100% до 170</t>
  </si>
  <si>
    <t>Футб. 95% ХБ и 5% лайк. До 164</t>
  </si>
  <si>
    <t>Тайсы до 164</t>
  </si>
  <si>
    <t>Лосины 3/4 до 164</t>
  </si>
  <si>
    <t>Лосины до 164</t>
  </si>
  <si>
    <t>Телефон: __________________________</t>
  </si>
  <si>
    <t xml:space="preserve">Поставщик: </t>
  </si>
  <si>
    <t>ООО "Апельсин", г. Кемерово, ИНН 4205245520</t>
  </si>
  <si>
    <t>8 (_ _ _)  _ _ _ -_ _ - _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</si>
</sst>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4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4"/>
      <color theme="1" tint="0.249977111117893"/>
      <name val="Calibri"/>
      <family val="2"/>
      <charset val="204"/>
      <scheme val="minor"/>
    </font>
    <font>
      <b/>
      <sz val="12"/>
      <color theme="1" tint="0.24997711111789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8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0" borderId="3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4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0" xfId="0" applyBorder="1"/>
    <xf numFmtId="0" fontId="16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8" fillId="3" borderId="0" xfId="0" applyNumberFormat="1" applyFont="1" applyFill="1" applyBorder="1" applyAlignment="1">
      <alignment vertical="center"/>
    </xf>
    <xf numFmtId="0" fontId="19" fillId="2" borderId="18" xfId="1" applyFont="1" applyFill="1" applyBorder="1" applyAlignment="1">
      <alignment horizontal="center" vertical="center"/>
    </xf>
    <xf numFmtId="0" fontId="19" fillId="2" borderId="13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9" fillId="4" borderId="18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3" fontId="21" fillId="5" borderId="3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3" fontId="22" fillId="5" borderId="3" xfId="0" applyNumberFormat="1" applyFont="1" applyFill="1" applyBorder="1" applyAlignment="1">
      <alignment horizontal="center" vertical="center" wrapText="1"/>
    </xf>
    <xf numFmtId="3" fontId="20" fillId="3" borderId="9" xfId="0" applyNumberFormat="1" applyFont="1" applyFill="1" applyBorder="1" applyAlignment="1">
      <alignment horizontal="center" vertical="center" wrapText="1"/>
    </xf>
    <xf numFmtId="3" fontId="20" fillId="4" borderId="3" xfId="0" applyNumberFormat="1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3" fontId="20" fillId="3" borderId="22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2" fillId="4" borderId="19" xfId="0" applyFont="1" applyFill="1" applyBorder="1"/>
    <xf numFmtId="0" fontId="18" fillId="5" borderId="4" xfId="0" applyFont="1" applyFill="1" applyBorder="1" applyAlignment="1">
      <alignment horizontal="left" vertical="center" wrapText="1"/>
    </xf>
    <xf numFmtId="0" fontId="23" fillId="5" borderId="16" xfId="0" applyFont="1" applyFill="1" applyBorder="1" applyAlignment="1">
      <alignment horizontal="left" vertical="center" wrapText="1"/>
    </xf>
    <xf numFmtId="0" fontId="24" fillId="5" borderId="16" xfId="0" applyFont="1" applyFill="1" applyBorder="1" applyAlignment="1">
      <alignment horizontal="left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vertical="center" wrapText="1"/>
    </xf>
    <xf numFmtId="0" fontId="25" fillId="5" borderId="16" xfId="0" applyFont="1" applyFill="1" applyBorder="1" applyAlignment="1">
      <alignment horizontal="right" vertical="center" wrapText="1"/>
    </xf>
    <xf numFmtId="3" fontId="18" fillId="5" borderId="5" xfId="0" applyNumberFormat="1" applyFont="1" applyFill="1" applyBorder="1" applyAlignment="1">
      <alignment vertical="center" wrapText="1"/>
    </xf>
    <xf numFmtId="0" fontId="24" fillId="6" borderId="16" xfId="0" applyFont="1" applyFill="1" applyBorder="1" applyAlignment="1">
      <alignment vertical="center" wrapText="1"/>
    </xf>
    <xf numFmtId="3" fontId="18" fillId="4" borderId="16" xfId="0" applyNumberFormat="1" applyFont="1" applyFill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3" fontId="18" fillId="3" borderId="16" xfId="0" applyNumberFormat="1" applyFont="1" applyFill="1" applyBorder="1" applyAlignment="1">
      <alignment vertical="center"/>
    </xf>
    <xf numFmtId="3" fontId="12" fillId="4" borderId="16" xfId="0" applyNumberFormat="1" applyFont="1" applyFill="1" applyBorder="1"/>
    <xf numFmtId="3" fontId="12" fillId="4" borderId="5" xfId="0" applyNumberFormat="1" applyFont="1" applyFill="1" applyBorder="1"/>
    <xf numFmtId="0" fontId="18" fillId="5" borderId="14" xfId="0" applyFont="1" applyFill="1" applyBorder="1" applyAlignment="1">
      <alignment horizontal="left" vertical="center" wrapText="1"/>
    </xf>
    <xf numFmtId="0" fontId="23" fillId="5" borderId="17" xfId="0" applyFont="1" applyFill="1" applyBorder="1" applyAlignment="1">
      <alignment horizontal="left" vertical="center" wrapText="1"/>
    </xf>
    <xf numFmtId="0" fontId="24" fillId="5" borderId="17" xfId="0" applyFont="1" applyFill="1" applyBorder="1" applyAlignment="1">
      <alignment horizontal="left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left" vertical="center" wrapText="1"/>
    </xf>
    <xf numFmtId="0" fontId="25" fillId="5" borderId="17" xfId="0" applyFont="1" applyFill="1" applyBorder="1" applyAlignment="1">
      <alignment horizontal="right" vertical="center" wrapText="1"/>
    </xf>
    <xf numFmtId="3" fontId="18" fillId="5" borderId="15" xfId="0" applyNumberFormat="1" applyFont="1" applyFill="1" applyBorder="1" applyAlignment="1">
      <alignment vertical="center" wrapText="1"/>
    </xf>
    <xf numFmtId="0" fontId="24" fillId="6" borderId="3" xfId="0" applyFont="1" applyFill="1" applyBorder="1" applyAlignment="1">
      <alignment vertical="center" wrapText="1"/>
    </xf>
    <xf numFmtId="3" fontId="18" fillId="3" borderId="3" xfId="0" applyNumberFormat="1" applyFont="1" applyFill="1" applyBorder="1" applyAlignment="1">
      <alignment vertical="center"/>
    </xf>
    <xf numFmtId="3" fontId="12" fillId="4" borderId="3" xfId="0" applyNumberFormat="1" applyFont="1" applyFill="1" applyBorder="1"/>
    <xf numFmtId="3" fontId="12" fillId="4" borderId="7" xfId="0" applyNumberFormat="1" applyFont="1" applyFill="1" applyBorder="1"/>
    <xf numFmtId="0" fontId="23" fillId="5" borderId="21" xfId="0" applyFont="1" applyFill="1" applyBorder="1" applyAlignment="1">
      <alignment vertical="center" wrapText="1"/>
    </xf>
    <xf numFmtId="0" fontId="24" fillId="5" borderId="21" xfId="0" applyFont="1" applyFill="1" applyBorder="1" applyAlignment="1">
      <alignment horizontal="left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vertical="center" wrapText="1"/>
    </xf>
    <xf numFmtId="0" fontId="25" fillId="5" borderId="21" xfId="0" applyFont="1" applyFill="1" applyBorder="1" applyAlignment="1">
      <alignment horizontal="right" vertical="center" wrapText="1"/>
    </xf>
    <xf numFmtId="3" fontId="18" fillId="5" borderId="21" xfId="0" applyNumberFormat="1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24" fillId="6" borderId="19" xfId="0" applyFont="1" applyFill="1" applyBorder="1" applyAlignment="1">
      <alignment vertical="center" wrapText="1"/>
    </xf>
    <xf numFmtId="0" fontId="23" fillId="5" borderId="19" xfId="0" applyFont="1" applyFill="1" applyBorder="1" applyAlignment="1">
      <alignment vertical="center" wrapText="1"/>
    </xf>
    <xf numFmtId="0" fontId="24" fillId="5" borderId="19" xfId="0" applyFont="1" applyFill="1" applyBorder="1" applyAlignment="1">
      <alignment horizontal="left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left" vertical="center" wrapText="1"/>
    </xf>
    <xf numFmtId="0" fontId="25" fillId="5" borderId="19" xfId="0" applyFont="1" applyFill="1" applyBorder="1" applyAlignment="1">
      <alignment horizontal="right" vertical="center" wrapText="1"/>
    </xf>
    <xf numFmtId="3" fontId="18" fillId="5" borderId="19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23" fillId="5" borderId="16" xfId="0" applyFont="1" applyFill="1" applyBorder="1" applyAlignment="1">
      <alignment vertical="center" wrapText="1"/>
    </xf>
    <xf numFmtId="0" fontId="23" fillId="5" borderId="17" xfId="0" applyFont="1" applyFill="1" applyBorder="1" applyAlignment="1">
      <alignment vertical="center" wrapText="1"/>
    </xf>
    <xf numFmtId="0" fontId="24" fillId="5" borderId="17" xfId="0" applyFont="1" applyFill="1" applyBorder="1" applyAlignment="1">
      <alignment vertical="center" wrapText="1"/>
    </xf>
    <xf numFmtId="0" fontId="24" fillId="5" borderId="19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23" fillId="7" borderId="16" xfId="0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vertical="center" wrapText="1"/>
    </xf>
    <xf numFmtId="0" fontId="25" fillId="7" borderId="16" xfId="0" applyFont="1" applyFill="1" applyBorder="1" applyAlignment="1">
      <alignment horizontal="right" vertical="center" wrapText="1"/>
    </xf>
    <xf numFmtId="3" fontId="18" fillId="7" borderId="5" xfId="0" applyNumberFormat="1" applyFont="1" applyFill="1" applyBorder="1" applyAlignment="1">
      <alignment vertical="center" wrapText="1"/>
    </xf>
    <xf numFmtId="0" fontId="24" fillId="6" borderId="19" xfId="0" applyFont="1" applyFill="1" applyBorder="1" applyAlignment="1">
      <alignment horizontal="right" vertical="center" wrapText="1"/>
    </xf>
    <xf numFmtId="0" fontId="18" fillId="7" borderId="6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6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vertical="center" wrapText="1"/>
    </xf>
    <xf numFmtId="0" fontId="25" fillId="7" borderId="3" xfId="0" applyFont="1" applyFill="1" applyBorder="1" applyAlignment="1">
      <alignment horizontal="right" vertical="center" wrapText="1"/>
    </xf>
    <xf numFmtId="3" fontId="18" fillId="7" borderId="7" xfId="0" applyNumberFormat="1" applyFont="1" applyFill="1" applyBorder="1" applyAlignment="1">
      <alignment vertical="center" wrapText="1"/>
    </xf>
    <xf numFmtId="0" fontId="24" fillId="6" borderId="21" xfId="0" applyFont="1" applyFill="1" applyBorder="1" applyAlignment="1">
      <alignment horizontal="right" vertical="center" wrapText="1"/>
    </xf>
    <xf numFmtId="0" fontId="18" fillId="7" borderId="14" xfId="0" applyFont="1" applyFill="1" applyBorder="1" applyAlignment="1">
      <alignment horizontal="left" vertical="center" wrapText="1"/>
    </xf>
    <xf numFmtId="0" fontId="23" fillId="7" borderId="17" xfId="0" applyFont="1" applyFill="1" applyBorder="1" applyAlignment="1">
      <alignment horizontal="left" vertical="center" wrapText="1"/>
    </xf>
    <xf numFmtId="0" fontId="26" fillId="7" borderId="17" xfId="0" applyFont="1" applyFill="1" applyBorder="1" applyAlignment="1">
      <alignment horizontal="left" vertical="center" wrapText="1"/>
    </xf>
    <xf numFmtId="0" fontId="24" fillId="7" borderId="17" xfId="0" applyFont="1" applyFill="1" applyBorder="1" applyAlignment="1">
      <alignment horizontal="left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vertical="center" wrapText="1"/>
    </xf>
    <xf numFmtId="0" fontId="25" fillId="7" borderId="17" xfId="0" applyFont="1" applyFill="1" applyBorder="1" applyAlignment="1">
      <alignment horizontal="right" vertical="center" wrapText="1"/>
    </xf>
    <xf numFmtId="3" fontId="18" fillId="7" borderId="15" xfId="0" applyNumberFormat="1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3" fontId="18" fillId="3" borderId="19" xfId="0" applyNumberFormat="1" applyFont="1" applyFill="1" applyBorder="1" applyAlignment="1">
      <alignment vertical="center"/>
    </xf>
    <xf numFmtId="3" fontId="12" fillId="4" borderId="19" xfId="0" applyNumberFormat="1" applyFont="1" applyFill="1" applyBorder="1"/>
    <xf numFmtId="3" fontId="12" fillId="4" borderId="25" xfId="0" applyNumberFormat="1" applyFont="1" applyFill="1" applyBorder="1"/>
    <xf numFmtId="0" fontId="24" fillId="5" borderId="26" xfId="0" applyFont="1" applyFill="1" applyBorder="1" applyAlignment="1">
      <alignment horizontal="left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right" vertical="center" wrapText="1"/>
    </xf>
    <xf numFmtId="0" fontId="18" fillId="5" borderId="29" xfId="0" applyFont="1" applyFill="1" applyBorder="1" applyAlignment="1">
      <alignment horizontal="left" vertical="center" wrapText="1"/>
    </xf>
    <xf numFmtId="0" fontId="23" fillId="5" borderId="19" xfId="0" applyFont="1" applyFill="1" applyBorder="1" applyAlignment="1">
      <alignment horizontal="left" vertical="center" wrapText="1"/>
    </xf>
    <xf numFmtId="0" fontId="24" fillId="5" borderId="30" xfId="0" applyFont="1" applyFill="1" applyBorder="1" applyAlignment="1">
      <alignment horizontal="left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right" vertical="center" wrapText="1"/>
    </xf>
    <xf numFmtId="3" fontId="18" fillId="5" borderId="25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right" vertical="center" wrapText="1"/>
    </xf>
    <xf numFmtId="3" fontId="18" fillId="3" borderId="3" xfId="0" applyNumberFormat="1" applyFont="1" applyFill="1" applyBorder="1" applyAlignment="1">
      <alignment horizontal="right" vertical="center"/>
    </xf>
    <xf numFmtId="0" fontId="18" fillId="5" borderId="21" xfId="0" applyFont="1" applyFill="1" applyBorder="1" applyAlignment="1">
      <alignment horizontal="left" vertical="center" wrapText="1"/>
    </xf>
    <xf numFmtId="0" fontId="23" fillId="5" borderId="2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horizontal="right" vertical="center" wrapText="1"/>
    </xf>
    <xf numFmtId="3" fontId="18" fillId="5" borderId="3" xfId="0" applyNumberFormat="1" applyFont="1" applyFill="1" applyBorder="1" applyAlignment="1">
      <alignment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left" vertical="center" wrapText="1"/>
    </xf>
    <xf numFmtId="0" fontId="24" fillId="8" borderId="3" xfId="0" applyFont="1" applyFill="1" applyBorder="1" applyAlignment="1">
      <alignment horizontal="left" vertical="center" wrapText="1"/>
    </xf>
    <xf numFmtId="0" fontId="24" fillId="8" borderId="3" xfId="0" applyFont="1" applyFill="1" applyBorder="1" applyAlignment="1">
      <alignment vertical="center" wrapText="1"/>
    </xf>
    <xf numFmtId="0" fontId="25" fillId="8" borderId="3" xfId="0" applyFont="1" applyFill="1" applyBorder="1" applyAlignment="1">
      <alignment horizontal="right" vertical="center" wrapText="1"/>
    </xf>
    <xf numFmtId="3" fontId="18" fillId="8" borderId="3" xfId="0" applyNumberFormat="1" applyFont="1" applyFill="1" applyBorder="1" applyAlignment="1">
      <alignment vertical="center" wrapText="1"/>
    </xf>
    <xf numFmtId="0" fontId="18" fillId="8" borderId="19" xfId="0" applyFont="1" applyFill="1" applyBorder="1" applyAlignment="1">
      <alignment horizontal="left" vertical="center" wrapText="1"/>
    </xf>
    <xf numFmtId="0" fontId="23" fillId="8" borderId="19" xfId="0" applyFont="1" applyFill="1" applyBorder="1" applyAlignment="1">
      <alignment horizontal="left" vertical="center" wrapText="1"/>
    </xf>
    <xf numFmtId="0" fontId="24" fillId="8" borderId="19" xfId="0" applyFont="1" applyFill="1" applyBorder="1" applyAlignment="1">
      <alignment horizontal="left" vertical="center" wrapText="1"/>
    </xf>
    <xf numFmtId="0" fontId="24" fillId="8" borderId="19" xfId="0" applyFont="1" applyFill="1" applyBorder="1" applyAlignment="1">
      <alignment vertical="center" wrapText="1"/>
    </xf>
    <xf numFmtId="0" fontId="25" fillId="8" borderId="19" xfId="0" applyFont="1" applyFill="1" applyBorder="1" applyAlignment="1">
      <alignment horizontal="right" vertical="center" wrapText="1"/>
    </xf>
    <xf numFmtId="3" fontId="18" fillId="8" borderId="19" xfId="0" applyNumberFormat="1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4" fillId="7" borderId="16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0" fontId="18" fillId="7" borderId="14" xfId="0" applyFont="1" applyFill="1" applyBorder="1" applyAlignment="1">
      <alignment vertical="center" wrapText="1"/>
    </xf>
    <xf numFmtId="0" fontId="24" fillId="7" borderId="17" xfId="0" applyFont="1" applyFill="1" applyBorder="1" applyAlignment="1">
      <alignment horizontal="left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vertical="center" wrapText="1"/>
    </xf>
    <xf numFmtId="3" fontId="18" fillId="0" borderId="19" xfId="0" applyNumberFormat="1" applyFont="1" applyBorder="1"/>
    <xf numFmtId="0" fontId="18" fillId="5" borderId="19" xfId="0" applyFont="1" applyFill="1" applyBorder="1" applyAlignment="1">
      <alignment horizontal="left" vertical="center" wrapText="1"/>
    </xf>
    <xf numFmtId="3" fontId="18" fillId="0" borderId="3" xfId="0" applyNumberFormat="1" applyFont="1" applyBorder="1" applyAlignment="1">
      <alignment horizontal="right" vertical="center"/>
    </xf>
    <xf numFmtId="3" fontId="18" fillId="0" borderId="3" xfId="0" applyNumberFormat="1" applyFont="1" applyBorder="1"/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right" vertical="center"/>
    </xf>
    <xf numFmtId="3" fontId="18" fillId="3" borderId="19" xfId="0" applyNumberFormat="1" applyFont="1" applyFill="1" applyBorder="1" applyAlignment="1">
      <alignment horizontal="right" vertical="center"/>
    </xf>
    <xf numFmtId="0" fontId="3" fillId="0" borderId="31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4" fillId="5" borderId="21" xfId="0" applyFont="1" applyFill="1" applyBorder="1" applyAlignment="1">
      <alignment horizontal="left" vertical="center" wrapText="1"/>
    </xf>
    <xf numFmtId="3" fontId="18" fillId="0" borderId="21" xfId="0" applyNumberFormat="1" applyFont="1" applyBorder="1" applyAlignment="1">
      <alignment vertical="center" wrapText="1"/>
    </xf>
    <xf numFmtId="0" fontId="3" fillId="5" borderId="16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3" fontId="18" fillId="0" borderId="17" xfId="0" applyNumberFormat="1" applyFont="1" applyBorder="1" applyAlignment="1">
      <alignment vertical="center" wrapText="1"/>
    </xf>
    <xf numFmtId="0" fontId="3" fillId="5" borderId="17" xfId="0" applyFont="1" applyFill="1" applyBorder="1" applyAlignment="1">
      <alignment vertical="center" wrapText="1"/>
    </xf>
    <xf numFmtId="3" fontId="18" fillId="0" borderId="17" xfId="0" applyNumberFormat="1" applyFont="1" applyBorder="1"/>
    <xf numFmtId="3" fontId="18" fillId="3" borderId="17" xfId="0" applyNumberFormat="1" applyFont="1" applyFill="1" applyBorder="1" applyAlignment="1">
      <alignment vertical="center"/>
    </xf>
    <xf numFmtId="3" fontId="12" fillId="4" borderId="17" xfId="0" applyNumberFormat="1" applyFont="1" applyFill="1" applyBorder="1"/>
    <xf numFmtId="3" fontId="12" fillId="4" borderId="15" xfId="0" applyNumberFormat="1" applyFont="1" applyFill="1" applyBorder="1"/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3" fontId="12" fillId="4" borderId="21" xfId="0" applyNumberFormat="1" applyFont="1" applyFill="1" applyBorder="1"/>
    <xf numFmtId="0" fontId="3" fillId="0" borderId="31" xfId="0" applyFont="1" applyBorder="1" applyAlignment="1">
      <alignment horizontal="center" vertical="center" textRotation="90" wrapText="1"/>
    </xf>
    <xf numFmtId="0" fontId="24" fillId="0" borderId="21" xfId="0" applyFont="1" applyBorder="1" applyAlignment="1">
      <alignment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21" xfId="0" applyFont="1" applyBorder="1" applyAlignment="1">
      <alignment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5" borderId="21" xfId="0" applyFont="1" applyFill="1" applyBorder="1" applyAlignment="1">
      <alignment vertical="center" wrapText="1"/>
    </xf>
    <xf numFmtId="0" fontId="25" fillId="5" borderId="21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vertical="center" wrapText="1"/>
    </xf>
    <xf numFmtId="3" fontId="18" fillId="4" borderId="21" xfId="0" applyNumberFormat="1" applyFont="1" applyFill="1" applyBorder="1" applyAlignment="1">
      <alignment vertical="center"/>
    </xf>
    <xf numFmtId="3" fontId="18" fillId="0" borderId="34" xfId="0" applyNumberFormat="1" applyFont="1" applyBorder="1"/>
    <xf numFmtId="3" fontId="18" fillId="3" borderId="35" xfId="0" applyNumberFormat="1" applyFont="1" applyFill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3" fontId="18" fillId="4" borderId="3" xfId="0" applyNumberFormat="1" applyFont="1" applyFill="1" applyBorder="1" applyAlignment="1">
      <alignment vertical="center"/>
    </xf>
    <xf numFmtId="3" fontId="18" fillId="0" borderId="7" xfId="0" applyNumberFormat="1" applyFont="1" applyBorder="1"/>
    <xf numFmtId="3" fontId="18" fillId="3" borderId="9" xfId="0" applyNumberFormat="1" applyFont="1" applyFill="1" applyBorder="1" applyAlignment="1">
      <alignment vertical="center"/>
    </xf>
    <xf numFmtId="0" fontId="3" fillId="0" borderId="29" xfId="0" applyFont="1" applyBorder="1" applyAlignment="1">
      <alignment horizontal="center" vertical="center" textRotation="90" wrapText="1"/>
    </xf>
    <xf numFmtId="0" fontId="24" fillId="0" borderId="19" xfId="0" applyFont="1" applyBorder="1" applyAlignment="1">
      <alignment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19" xfId="0" applyFont="1" applyBorder="1" applyAlignment="1">
      <alignment vertical="center" wrapText="1"/>
    </xf>
    <xf numFmtId="0" fontId="24" fillId="5" borderId="19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 wrapText="1"/>
    </xf>
    <xf numFmtId="3" fontId="18" fillId="3" borderId="22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vertical="top" wrapText="1"/>
    </xf>
    <xf numFmtId="0" fontId="24" fillId="0" borderId="17" xfId="0" applyFont="1" applyBorder="1" applyAlignment="1">
      <alignment horizontal="left" vertical="center" wrapText="1"/>
    </xf>
    <xf numFmtId="0" fontId="24" fillId="0" borderId="17" xfId="0" applyFont="1" applyBorder="1" applyAlignment="1">
      <alignment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5" borderId="17" xfId="0" applyFont="1" applyFill="1" applyBorder="1" applyAlignment="1">
      <alignment vertical="center" wrapText="1"/>
    </xf>
    <xf numFmtId="0" fontId="25" fillId="5" borderId="36" xfId="0" applyFont="1" applyFill="1" applyBorder="1" applyAlignment="1">
      <alignment vertical="center" wrapText="1"/>
    </xf>
    <xf numFmtId="3" fontId="18" fillId="3" borderId="37" xfId="0" applyNumberFormat="1" applyFont="1" applyFill="1" applyBorder="1" applyAlignment="1">
      <alignment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right" vertical="center"/>
    </xf>
    <xf numFmtId="0" fontId="18" fillId="5" borderId="5" xfId="0" applyFont="1" applyFill="1" applyBorder="1" applyAlignment="1">
      <alignment horizontal="right" vertical="center"/>
    </xf>
    <xf numFmtId="3" fontId="18" fillId="5" borderId="3" xfId="0" applyNumberFormat="1" applyFont="1" applyFill="1" applyBorder="1" applyAlignment="1">
      <alignment vertical="center"/>
    </xf>
    <xf numFmtId="3" fontId="18" fillId="3" borderId="3" xfId="0" applyNumberFormat="1" applyFont="1" applyFill="1" applyBorder="1" applyAlignment="1">
      <alignment horizontal="right" vertical="center" wrapText="1"/>
    </xf>
    <xf numFmtId="0" fontId="18" fillId="5" borderId="6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right" vertical="center"/>
    </xf>
    <xf numFmtId="0" fontId="18" fillId="5" borderId="7" xfId="0" applyFont="1" applyFill="1" applyBorder="1" applyAlignment="1">
      <alignment horizontal="right" vertical="center"/>
    </xf>
    <xf numFmtId="3" fontId="18" fillId="5" borderId="16" xfId="0" applyNumberFormat="1" applyFont="1" applyFill="1" applyBorder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3" fontId="18" fillId="3" borderId="16" xfId="0" applyNumberFormat="1" applyFont="1" applyFill="1" applyBorder="1" applyAlignment="1">
      <alignment horizontal="right" vertical="center"/>
    </xf>
    <xf numFmtId="3" fontId="18" fillId="3" borderId="28" xfId="0" applyNumberFormat="1" applyFont="1" applyFill="1" applyBorder="1" applyAlignment="1">
      <alignment vertical="center"/>
    </xf>
    <xf numFmtId="0" fontId="18" fillId="5" borderId="6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/>
    <xf numFmtId="0" fontId="18" fillId="5" borderId="7" xfId="0" applyFont="1" applyFill="1" applyBorder="1" applyAlignment="1">
      <alignment horizontal="right" vertical="center" wrapText="1"/>
    </xf>
    <xf numFmtId="3" fontId="18" fillId="3" borderId="9" xfId="0" applyNumberFormat="1" applyFont="1" applyFill="1" applyBorder="1" applyAlignment="1">
      <alignment vertical="center" wrapText="1"/>
    </xf>
    <xf numFmtId="0" fontId="18" fillId="5" borderId="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3" fillId="5" borderId="40" xfId="0" applyFont="1" applyFill="1" applyBorder="1" applyAlignment="1">
      <alignment vertical="center" wrapText="1"/>
    </xf>
    <xf numFmtId="3" fontId="18" fillId="5" borderId="17" xfId="0" applyNumberFormat="1" applyFont="1" applyFill="1" applyBorder="1" applyAlignment="1">
      <alignment vertical="center"/>
    </xf>
    <xf numFmtId="3" fontId="18" fillId="0" borderId="17" xfId="0" applyNumberFormat="1" applyFont="1" applyBorder="1" applyAlignment="1">
      <alignment horizontal="right" vertical="center"/>
    </xf>
    <xf numFmtId="3" fontId="18" fillId="3" borderId="17" xfId="0" applyNumberFormat="1" applyFont="1" applyFill="1" applyBorder="1" applyAlignment="1">
      <alignment horizontal="right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righ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5" fillId="5" borderId="16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right" vertical="center" wrapText="1"/>
    </xf>
    <xf numFmtId="3" fontId="18" fillId="0" borderId="7" xfId="0" applyNumberFormat="1" applyFont="1" applyBorder="1" applyAlignment="1">
      <alignment horizontal="right" vertical="center"/>
    </xf>
    <xf numFmtId="3" fontId="18" fillId="3" borderId="44" xfId="0" applyNumberFormat="1" applyFont="1" applyFill="1" applyBorder="1" applyAlignment="1">
      <alignment vertical="center" wrapText="1"/>
    </xf>
    <xf numFmtId="3" fontId="18" fillId="3" borderId="38" xfId="0" applyNumberFormat="1" applyFont="1" applyFill="1" applyBorder="1" applyAlignment="1">
      <alignment vertical="center" wrapText="1"/>
    </xf>
    <xf numFmtId="0" fontId="18" fillId="5" borderId="30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 wrapText="1"/>
    </xf>
    <xf numFmtId="3" fontId="18" fillId="3" borderId="45" xfId="0" applyNumberFormat="1" applyFont="1" applyFill="1" applyBorder="1" applyAlignment="1">
      <alignment vertical="center" wrapText="1"/>
    </xf>
    <xf numFmtId="3" fontId="0" fillId="3" borderId="46" xfId="0" applyNumberForma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/>
    </xf>
    <xf numFmtId="0" fontId="18" fillId="5" borderId="47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 wrapText="1"/>
    </xf>
    <xf numFmtId="0" fontId="25" fillId="5" borderId="17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horizontal="right" vertical="center" wrapText="1"/>
    </xf>
    <xf numFmtId="3" fontId="18" fillId="3" borderId="48" xfId="0" applyNumberFormat="1" applyFont="1" applyFill="1" applyBorder="1" applyAlignment="1">
      <alignment vertical="center" wrapText="1"/>
    </xf>
    <xf numFmtId="3" fontId="0" fillId="3" borderId="41" xfId="0" applyNumberFormat="1" applyFill="1" applyBorder="1" applyAlignment="1">
      <alignment vertical="center" wrapText="1"/>
    </xf>
    <xf numFmtId="0" fontId="18" fillId="5" borderId="3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wrapText="1"/>
    </xf>
    <xf numFmtId="0" fontId="2" fillId="5" borderId="21" xfId="0" applyFont="1" applyFill="1" applyBorder="1" applyAlignment="1">
      <alignment vertical="center"/>
    </xf>
    <xf numFmtId="0" fontId="18" fillId="5" borderId="21" xfId="0" applyFont="1" applyFill="1" applyBorder="1" applyAlignment="1">
      <alignment horizontal="right" vertical="center" wrapText="1"/>
    </xf>
    <xf numFmtId="0" fontId="3" fillId="5" borderId="21" xfId="0" applyFont="1" applyFill="1" applyBorder="1" applyAlignment="1">
      <alignment horizontal="right" vertical="center" wrapText="1"/>
    </xf>
    <xf numFmtId="3" fontId="18" fillId="3" borderId="34" xfId="0" applyNumberFormat="1" applyFont="1" applyFill="1" applyBorder="1" applyAlignment="1">
      <alignment vertical="center" wrapText="1"/>
    </xf>
    <xf numFmtId="3" fontId="18" fillId="3" borderId="49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wrapText="1"/>
    </xf>
    <xf numFmtId="0" fontId="18" fillId="5" borderId="3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3" fontId="18" fillId="3" borderId="7" xfId="0" applyNumberFormat="1" applyFont="1" applyFill="1" applyBorder="1" applyAlignment="1">
      <alignment vertical="center" wrapText="1"/>
    </xf>
    <xf numFmtId="0" fontId="18" fillId="5" borderId="2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wrapText="1"/>
    </xf>
    <xf numFmtId="0" fontId="2" fillId="5" borderId="19" xfId="0" applyFont="1" applyFill="1" applyBorder="1" applyAlignment="1">
      <alignment vertical="center"/>
    </xf>
    <xf numFmtId="0" fontId="18" fillId="5" borderId="19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right" vertical="center" wrapText="1"/>
    </xf>
    <xf numFmtId="3" fontId="18" fillId="3" borderId="25" xfId="0" applyNumberFormat="1" applyFont="1" applyFill="1" applyBorder="1" applyAlignment="1">
      <alignment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 wrapText="1"/>
    </xf>
    <xf numFmtId="0" fontId="27" fillId="5" borderId="16" xfId="0" applyFont="1" applyFill="1" applyBorder="1" applyAlignment="1">
      <alignment vertical="center" wrapText="1"/>
    </xf>
    <xf numFmtId="3" fontId="18" fillId="3" borderId="5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3" fontId="18" fillId="3" borderId="7" xfId="0" applyNumberFormat="1" applyFont="1" applyFill="1" applyBorder="1" applyAlignment="1">
      <alignment horizontal="right" vertical="center" wrapText="1"/>
    </xf>
    <xf numFmtId="3" fontId="18" fillId="3" borderId="49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" fillId="0" borderId="0" xfId="0" applyFont="1" applyBorder="1"/>
    <xf numFmtId="0" fontId="18" fillId="0" borderId="0" xfId="0" applyFont="1" applyBorder="1"/>
    <xf numFmtId="3" fontId="23" fillId="0" borderId="0" xfId="0" applyNumberFormat="1" applyFont="1" applyBorder="1"/>
    <xf numFmtId="3" fontId="18" fillId="0" borderId="0" xfId="0" applyNumberFormat="1" applyFont="1" applyBorder="1"/>
    <xf numFmtId="3" fontId="18" fillId="5" borderId="0" xfId="0" applyNumberFormat="1" applyFont="1" applyFill="1" applyBorder="1"/>
    <xf numFmtId="3" fontId="18" fillId="5" borderId="0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 textRotation="90" wrapText="1" shrinkToFit="1"/>
    </xf>
    <xf numFmtId="49" fontId="4" fillId="0" borderId="3" xfId="0" applyNumberFormat="1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vertical="center" textRotation="90" wrapText="1" shrinkToFit="1"/>
    </xf>
    <xf numFmtId="49" fontId="4" fillId="0" borderId="8" xfId="0" applyNumberFormat="1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vertical="center" textRotation="90" wrapText="1" shrinkToFit="1"/>
    </xf>
    <xf numFmtId="0" fontId="4" fillId="0" borderId="16" xfId="0" applyFont="1" applyBorder="1" applyAlignment="1">
      <alignment horizontal="center" vertical="center" textRotation="90" wrapText="1" shrinkToFit="1"/>
    </xf>
    <xf numFmtId="0" fontId="4" fillId="0" borderId="5" xfId="0" applyFont="1" applyBorder="1" applyAlignment="1">
      <alignment horizontal="center" vertical="center" textRotation="90" wrapText="1" shrinkToFi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49" fontId="4" fillId="0" borderId="6" xfId="0" applyNumberFormat="1" applyFont="1" applyBorder="1" applyAlignment="1">
      <alignment horizontal="center" textRotation="90" wrapText="1"/>
    </xf>
    <xf numFmtId="49" fontId="4" fillId="0" borderId="7" xfId="0" applyNumberFormat="1" applyFont="1" applyBorder="1" applyAlignment="1">
      <alignment horizontal="center" textRotation="90" wrapText="1"/>
    </xf>
    <xf numFmtId="0" fontId="4" fillId="0" borderId="9" xfId="0" applyFont="1" applyBorder="1" applyAlignment="1">
      <alignment vertical="center" textRotation="90" wrapText="1" shrinkToFit="1"/>
    </xf>
    <xf numFmtId="49" fontId="4" fillId="0" borderId="9" xfId="0" applyNumberFormat="1" applyFont="1" applyBorder="1" applyAlignment="1">
      <alignment horizontal="center" textRotation="90" wrapText="1"/>
    </xf>
    <xf numFmtId="0" fontId="4" fillId="0" borderId="4" xfId="0" applyFont="1" applyBorder="1" applyAlignment="1">
      <alignment vertical="center" textRotation="90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textRotation="90" wrapText="1" shrinkToFit="1"/>
    </xf>
    <xf numFmtId="0" fontId="4" fillId="0" borderId="12" xfId="0" applyFont="1" applyBorder="1" applyAlignment="1">
      <alignment horizontal="center" vertical="center" textRotation="90" wrapText="1" shrinkToFi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textRotation="90" wrapText="1" shrinkToFit="1"/>
    </xf>
    <xf numFmtId="0" fontId="4" fillId="2" borderId="3" xfId="0" applyFont="1" applyFill="1" applyBorder="1" applyAlignment="1">
      <alignment vertical="center" textRotation="90" wrapText="1" shrinkToFit="1"/>
    </xf>
    <xf numFmtId="0" fontId="4" fillId="2" borderId="9" xfId="0" applyFont="1" applyFill="1" applyBorder="1" applyAlignment="1">
      <alignment horizontal="center" vertical="center" textRotation="90" wrapText="1" shrinkToFi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textRotation="90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 wrapText="1"/>
    </xf>
    <xf numFmtId="0" fontId="8" fillId="2" borderId="8" xfId="0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0" fontId="4" fillId="2" borderId="4" xfId="0" applyFont="1" applyFill="1" applyBorder="1" applyAlignment="1">
      <alignment vertical="center" textRotation="90" wrapText="1" shrinkToFit="1"/>
    </xf>
    <xf numFmtId="0" fontId="4" fillId="2" borderId="5" xfId="0" applyFont="1" applyFill="1" applyBorder="1" applyAlignment="1">
      <alignment horizontal="center" vertical="center" textRotation="90" wrapText="1" shrinkToFi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49" fontId="4" fillId="2" borderId="6" xfId="0" applyNumberFormat="1" applyFont="1" applyFill="1" applyBorder="1" applyAlignment="1">
      <alignment horizontal="center" textRotation="90" wrapText="1"/>
    </xf>
    <xf numFmtId="49" fontId="4" fillId="2" borderId="7" xfId="0" applyNumberFormat="1" applyFont="1" applyFill="1" applyBorder="1" applyAlignment="1">
      <alignment horizontal="center" textRotation="90" wrapText="1"/>
    </xf>
    <xf numFmtId="0" fontId="8" fillId="2" borderId="6" xfId="0" applyFont="1" applyFill="1" applyBorder="1"/>
    <xf numFmtId="0" fontId="8" fillId="2" borderId="7" xfId="0" applyFont="1" applyFill="1" applyBorder="1"/>
    <xf numFmtId="0" fontId="4" fillId="2" borderId="8" xfId="0" applyFont="1" applyFill="1" applyBorder="1" applyAlignment="1">
      <alignment vertical="center" textRotation="90" wrapText="1" shrinkToFit="1"/>
    </xf>
    <xf numFmtId="49" fontId="4" fillId="2" borderId="8" xfId="0" applyNumberFormat="1" applyFont="1" applyFill="1" applyBorder="1" applyAlignment="1">
      <alignment horizontal="center" textRotation="90" wrapText="1"/>
    </xf>
    <xf numFmtId="49" fontId="4" fillId="2" borderId="3" xfId="0" applyNumberFormat="1" applyFont="1" applyFill="1" applyBorder="1" applyAlignment="1">
      <alignment horizontal="center" textRotation="90" wrapText="1"/>
    </xf>
    <xf numFmtId="0" fontId="5" fillId="0" borderId="2" xfId="0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13" fillId="8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0" fillId="5" borderId="0" xfId="0" applyFont="1" applyFill="1"/>
    <xf numFmtId="0" fontId="28" fillId="5" borderId="0" xfId="0" applyFont="1" applyFill="1" applyAlignment="1">
      <alignment horizontal="left"/>
    </xf>
    <xf numFmtId="0" fontId="28" fillId="5" borderId="0" xfId="0" applyFont="1" applyFill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276225</xdr:colOff>
      <xdr:row>21</xdr:row>
      <xdr:rowOff>23813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5353050" cy="401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</xdr:row>
      <xdr:rowOff>9525</xdr:rowOff>
    </xdr:from>
    <xdr:to>
      <xdr:col>1</xdr:col>
      <xdr:colOff>180976</xdr:colOff>
      <xdr:row>35</xdr:row>
      <xdr:rowOff>17088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010025"/>
          <a:ext cx="5257800" cy="267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forma-ke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"/>
  <sheetViews>
    <sheetView tabSelected="1" zoomScale="85" zoomScaleNormal="85" workbookViewId="0">
      <selection activeCell="C12" sqref="C12"/>
    </sheetView>
  </sheetViews>
  <sheetFormatPr defaultRowHeight="15" x14ac:dyDescent="0.25"/>
  <cols>
    <col min="1" max="1" width="4.140625" customWidth="1"/>
    <col min="2" max="2" width="39.7109375" customWidth="1"/>
    <col min="3" max="3" width="7.5703125" customWidth="1"/>
    <col min="4" max="6" width="6.7109375" customWidth="1"/>
    <col min="7" max="7" width="5.5703125" customWidth="1"/>
    <col min="8" max="8" width="6.5703125" customWidth="1"/>
    <col min="9" max="9" width="5.5703125" customWidth="1"/>
    <col min="10" max="15" width="6.140625" customWidth="1"/>
    <col min="16" max="18" width="6.28515625" customWidth="1"/>
    <col min="19" max="19" width="7.140625" customWidth="1"/>
    <col min="20" max="20" width="6.28515625" customWidth="1"/>
    <col min="21" max="21" width="6.140625" customWidth="1"/>
    <col min="22" max="22" width="6.28515625" customWidth="1"/>
    <col min="23" max="23" width="6.7109375" customWidth="1"/>
    <col min="24" max="31" width="5.85546875" customWidth="1"/>
    <col min="32" max="32" width="6.42578125" customWidth="1"/>
    <col min="33" max="37" width="5.85546875" customWidth="1"/>
  </cols>
  <sheetData>
    <row r="1" spans="1:37" s="9" customFormat="1" ht="25.5" customHeight="1" x14ac:dyDescent="0.35">
      <c r="A1" s="381" t="s">
        <v>10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</row>
    <row r="2" spans="1:37" s="383" customFormat="1" ht="25.5" customHeight="1" x14ac:dyDescent="0.35">
      <c r="A2" s="382"/>
      <c r="B2" s="384" t="s">
        <v>221</v>
      </c>
      <c r="C2" s="385" t="s">
        <v>222</v>
      </c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2"/>
      <c r="AA2" s="382"/>
      <c r="AB2" s="382"/>
      <c r="AC2" s="382"/>
      <c r="AD2" s="382"/>
      <c r="AE2" s="382"/>
      <c r="AF2" s="382"/>
      <c r="AG2" s="382"/>
      <c r="AH2" s="382"/>
      <c r="AI2" s="382"/>
      <c r="AJ2" s="382"/>
      <c r="AK2" s="382"/>
    </row>
    <row r="3" spans="1:37" s="1" customFormat="1" ht="26.25" customHeight="1" x14ac:dyDescent="0.25">
      <c r="A3" s="3"/>
      <c r="B3" s="2" t="s">
        <v>4</v>
      </c>
      <c r="C3" s="380" t="s">
        <v>5</v>
      </c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"/>
      <c r="Q3" s="3"/>
      <c r="R3" s="3"/>
      <c r="S3" s="2" t="s">
        <v>220</v>
      </c>
      <c r="T3" s="379"/>
      <c r="U3" s="379" t="s">
        <v>223</v>
      </c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</row>
    <row r="4" spans="1:37" s="1" customFormat="1" ht="27.75" customHeight="1" x14ac:dyDescent="0.25">
      <c r="A4" s="3"/>
      <c r="B4" s="20" t="s">
        <v>12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s="1" customFormat="1" ht="9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1" customFormat="1" ht="91.9" customHeight="1" x14ac:dyDescent="0.25">
      <c r="A6" s="5" t="s">
        <v>7</v>
      </c>
      <c r="B6" s="21" t="s">
        <v>0</v>
      </c>
      <c r="C6" s="348" t="s">
        <v>208</v>
      </c>
      <c r="D6" s="349"/>
      <c r="E6" s="349"/>
      <c r="F6" s="350"/>
      <c r="G6" s="355" t="s">
        <v>6</v>
      </c>
      <c r="H6" s="356" t="s">
        <v>13</v>
      </c>
      <c r="I6" s="357" t="s">
        <v>171</v>
      </c>
      <c r="J6" s="333" t="s">
        <v>15</v>
      </c>
      <c r="K6" s="334" t="s">
        <v>17</v>
      </c>
      <c r="L6" s="335" t="s">
        <v>205</v>
      </c>
      <c r="M6" s="331" t="s">
        <v>168</v>
      </c>
      <c r="N6" s="326" t="s">
        <v>169</v>
      </c>
      <c r="O6" s="326" t="s">
        <v>167</v>
      </c>
      <c r="P6" s="326" t="s">
        <v>170</v>
      </c>
      <c r="Q6" s="326" t="s">
        <v>172</v>
      </c>
      <c r="R6" s="340" t="s">
        <v>173</v>
      </c>
      <c r="S6" s="367" t="s">
        <v>175</v>
      </c>
      <c r="T6" s="368" t="s">
        <v>176</v>
      </c>
      <c r="U6" s="330" t="s">
        <v>178</v>
      </c>
      <c r="V6" s="330"/>
      <c r="W6" s="330"/>
      <c r="X6" s="343" t="s">
        <v>213</v>
      </c>
      <c r="Y6" s="344"/>
      <c r="Z6" s="344"/>
      <c r="AA6" s="344"/>
      <c r="AB6" s="344"/>
      <c r="AC6" s="345"/>
      <c r="AD6" s="330" t="s">
        <v>214</v>
      </c>
      <c r="AE6" s="330"/>
      <c r="AF6" s="342" t="s">
        <v>215</v>
      </c>
      <c r="AG6" s="346" t="s">
        <v>216</v>
      </c>
      <c r="AH6" s="347"/>
      <c r="AI6" s="375" t="s">
        <v>217</v>
      </c>
      <c r="AJ6" s="356" t="s">
        <v>218</v>
      </c>
      <c r="AK6" s="356" t="s">
        <v>219</v>
      </c>
    </row>
    <row r="7" spans="1:37" ht="75.599999999999994" customHeight="1" x14ac:dyDescent="0.25">
      <c r="A7" s="19"/>
      <c r="B7" s="21" t="s">
        <v>9</v>
      </c>
      <c r="C7" s="351" t="s">
        <v>209</v>
      </c>
      <c r="D7" s="328" t="s">
        <v>210</v>
      </c>
      <c r="E7" s="328" t="s">
        <v>211</v>
      </c>
      <c r="F7" s="352" t="s">
        <v>212</v>
      </c>
      <c r="G7" s="358"/>
      <c r="H7" s="359" t="s">
        <v>14</v>
      </c>
      <c r="I7" s="360" t="s">
        <v>174</v>
      </c>
      <c r="J7" s="336" t="s">
        <v>16</v>
      </c>
      <c r="K7" s="15" t="s">
        <v>18</v>
      </c>
      <c r="L7" s="337" t="s">
        <v>206</v>
      </c>
      <c r="M7" s="16" t="s">
        <v>72</v>
      </c>
      <c r="N7" s="15" t="s">
        <v>74</v>
      </c>
      <c r="O7" s="15" t="s">
        <v>76</v>
      </c>
      <c r="P7" s="15" t="s">
        <v>78</v>
      </c>
      <c r="Q7" s="15" t="s">
        <v>80</v>
      </c>
      <c r="R7" s="17" t="s">
        <v>82</v>
      </c>
      <c r="S7" s="369" t="s">
        <v>65</v>
      </c>
      <c r="T7" s="370" t="s">
        <v>70</v>
      </c>
      <c r="U7" s="16" t="s">
        <v>2</v>
      </c>
      <c r="V7" s="15" t="s">
        <v>8</v>
      </c>
      <c r="W7" s="17" t="s">
        <v>177</v>
      </c>
      <c r="X7" s="336" t="s">
        <v>103</v>
      </c>
      <c r="Y7" s="15" t="s">
        <v>108</v>
      </c>
      <c r="Z7" s="15" t="s">
        <v>110</v>
      </c>
      <c r="AA7" s="16" t="s">
        <v>113</v>
      </c>
      <c r="AB7" s="15" t="s">
        <v>179</v>
      </c>
      <c r="AC7" s="337" t="s">
        <v>122</v>
      </c>
      <c r="AD7" s="15" t="s">
        <v>180</v>
      </c>
      <c r="AE7" s="17" t="s">
        <v>120</v>
      </c>
      <c r="AF7" s="336" t="s">
        <v>125</v>
      </c>
      <c r="AG7" s="15" t="s">
        <v>199</v>
      </c>
      <c r="AH7" s="337" t="s">
        <v>200</v>
      </c>
      <c r="AI7" s="358" t="s">
        <v>146</v>
      </c>
      <c r="AJ7" s="359" t="s">
        <v>150</v>
      </c>
      <c r="AK7" s="359" t="s">
        <v>140</v>
      </c>
    </row>
    <row r="8" spans="1:37" s="6" customFormat="1" ht="36" customHeight="1" x14ac:dyDescent="0.25">
      <c r="A8" s="19"/>
      <c r="B8" s="22" t="s">
        <v>1</v>
      </c>
      <c r="C8" s="353"/>
      <c r="D8" s="329"/>
      <c r="E8" s="329"/>
      <c r="F8" s="354"/>
      <c r="G8" s="361">
        <v>250</v>
      </c>
      <c r="H8" s="362">
        <v>750</v>
      </c>
      <c r="I8" s="363">
        <v>280</v>
      </c>
      <c r="J8" s="338" t="s">
        <v>181</v>
      </c>
      <c r="K8" s="327" t="s">
        <v>182</v>
      </c>
      <c r="L8" s="339" t="s">
        <v>207</v>
      </c>
      <c r="M8" s="332" t="s">
        <v>183</v>
      </c>
      <c r="N8" s="327" t="s">
        <v>184</v>
      </c>
      <c r="O8" s="327" t="s">
        <v>188</v>
      </c>
      <c r="P8" s="327" t="s">
        <v>187</v>
      </c>
      <c r="Q8" s="327" t="s">
        <v>186</v>
      </c>
      <c r="R8" s="341" t="s">
        <v>185</v>
      </c>
      <c r="S8" s="371" t="s">
        <v>189</v>
      </c>
      <c r="T8" s="372" t="s">
        <v>190</v>
      </c>
      <c r="U8" s="332" t="s">
        <v>191</v>
      </c>
      <c r="V8" s="327" t="s">
        <v>191</v>
      </c>
      <c r="W8" s="341" t="s">
        <v>191</v>
      </c>
      <c r="X8" s="338" t="s">
        <v>192</v>
      </c>
      <c r="Y8" s="327" t="s">
        <v>193</v>
      </c>
      <c r="Z8" s="327" t="s">
        <v>194</v>
      </c>
      <c r="AA8" s="332" t="s">
        <v>197</v>
      </c>
      <c r="AB8" s="327" t="s">
        <v>195</v>
      </c>
      <c r="AC8" s="339" t="s">
        <v>196</v>
      </c>
      <c r="AD8" s="327" t="s">
        <v>196</v>
      </c>
      <c r="AE8" s="341" t="s">
        <v>195</v>
      </c>
      <c r="AF8" s="338" t="s">
        <v>198</v>
      </c>
      <c r="AG8" s="327" t="s">
        <v>201</v>
      </c>
      <c r="AH8" s="339" t="s">
        <v>201</v>
      </c>
      <c r="AI8" s="376" t="s">
        <v>202</v>
      </c>
      <c r="AJ8" s="377" t="s">
        <v>203</v>
      </c>
      <c r="AK8" s="377" t="s">
        <v>204</v>
      </c>
    </row>
    <row r="9" spans="1:37" ht="33" customHeight="1" x14ac:dyDescent="0.25">
      <c r="A9" s="4">
        <v>1</v>
      </c>
      <c r="B9" s="378"/>
      <c r="C9" s="11"/>
      <c r="D9" s="10"/>
      <c r="E9" s="10"/>
      <c r="F9" s="12"/>
      <c r="G9" s="364"/>
      <c r="H9" s="365"/>
      <c r="I9" s="366"/>
      <c r="J9" s="11"/>
      <c r="K9" s="10"/>
      <c r="L9" s="12"/>
      <c r="M9" s="13"/>
      <c r="N9" s="10"/>
      <c r="O9" s="10"/>
      <c r="P9" s="10"/>
      <c r="Q9" s="10"/>
      <c r="R9" s="14"/>
      <c r="S9" s="373"/>
      <c r="T9" s="374"/>
      <c r="U9" s="13"/>
      <c r="V9" s="10"/>
      <c r="W9" s="14"/>
      <c r="X9" s="11"/>
      <c r="Y9" s="10"/>
      <c r="Z9" s="10"/>
      <c r="AA9" s="13"/>
      <c r="AB9" s="10"/>
      <c r="AC9" s="12"/>
      <c r="AD9" s="10"/>
      <c r="AE9" s="14"/>
      <c r="AF9" s="11"/>
      <c r="AG9" s="10"/>
      <c r="AH9" s="12"/>
      <c r="AI9" s="364"/>
      <c r="AJ9" s="365"/>
      <c r="AK9" s="365"/>
    </row>
    <row r="10" spans="1:37" ht="33" customHeight="1" x14ac:dyDescent="0.25">
      <c r="A10" s="4">
        <v>2</v>
      </c>
      <c r="B10" s="378"/>
      <c r="C10" s="11"/>
      <c r="D10" s="10"/>
      <c r="E10" s="10"/>
      <c r="F10" s="12"/>
      <c r="G10" s="364"/>
      <c r="H10" s="365"/>
      <c r="I10" s="366"/>
      <c r="J10" s="11"/>
      <c r="K10" s="10"/>
      <c r="L10" s="12"/>
      <c r="M10" s="13"/>
      <c r="N10" s="10"/>
      <c r="O10" s="10"/>
      <c r="P10" s="10"/>
      <c r="Q10" s="10"/>
      <c r="R10" s="14"/>
      <c r="S10" s="373"/>
      <c r="T10" s="374"/>
      <c r="U10" s="13"/>
      <c r="V10" s="10"/>
      <c r="W10" s="14"/>
      <c r="X10" s="11"/>
      <c r="Y10" s="10"/>
      <c r="Z10" s="10"/>
      <c r="AA10" s="13"/>
      <c r="AB10" s="10"/>
      <c r="AC10" s="12"/>
      <c r="AD10" s="10"/>
      <c r="AE10" s="14"/>
      <c r="AF10" s="11"/>
      <c r="AG10" s="10"/>
      <c r="AH10" s="12"/>
      <c r="AI10" s="364"/>
      <c r="AJ10" s="365"/>
      <c r="AK10" s="365"/>
    </row>
    <row r="11" spans="1:37" ht="33" customHeight="1" x14ac:dyDescent="0.25">
      <c r="A11" s="4">
        <v>3</v>
      </c>
      <c r="B11" s="378"/>
      <c r="C11" s="11"/>
      <c r="D11" s="10"/>
      <c r="E11" s="10"/>
      <c r="F11" s="12"/>
      <c r="G11" s="364"/>
      <c r="H11" s="365"/>
      <c r="I11" s="366"/>
      <c r="J11" s="11"/>
      <c r="K11" s="10"/>
      <c r="L11" s="12"/>
      <c r="M11" s="13"/>
      <c r="N11" s="10"/>
      <c r="O11" s="10"/>
      <c r="P11" s="10"/>
      <c r="Q11" s="10"/>
      <c r="R11" s="14"/>
      <c r="S11" s="373"/>
      <c r="T11" s="374"/>
      <c r="U11" s="13"/>
      <c r="V11" s="10"/>
      <c r="W11" s="14"/>
      <c r="X11" s="11"/>
      <c r="Y11" s="10"/>
      <c r="Z11" s="10"/>
      <c r="AA11" s="13"/>
      <c r="AB11" s="10"/>
      <c r="AC11" s="12"/>
      <c r="AD11" s="10"/>
      <c r="AE11" s="14"/>
      <c r="AF11" s="11"/>
      <c r="AG11" s="10"/>
      <c r="AH11" s="12"/>
      <c r="AI11" s="364"/>
      <c r="AJ11" s="365"/>
      <c r="AK11" s="365"/>
    </row>
    <row r="12" spans="1:37" ht="33" customHeight="1" x14ac:dyDescent="0.25">
      <c r="A12" s="4">
        <v>4</v>
      </c>
      <c r="B12" s="378"/>
      <c r="C12" s="11"/>
      <c r="D12" s="10"/>
      <c r="E12" s="10"/>
      <c r="F12" s="12"/>
      <c r="G12" s="364"/>
      <c r="H12" s="365"/>
      <c r="I12" s="366"/>
      <c r="J12" s="11"/>
      <c r="K12" s="10"/>
      <c r="L12" s="12"/>
      <c r="M12" s="13"/>
      <c r="N12" s="10"/>
      <c r="O12" s="10"/>
      <c r="P12" s="10"/>
      <c r="Q12" s="10"/>
      <c r="R12" s="14"/>
      <c r="S12" s="373"/>
      <c r="T12" s="374"/>
      <c r="U12" s="13"/>
      <c r="V12" s="10"/>
      <c r="W12" s="14"/>
      <c r="X12" s="11"/>
      <c r="Y12" s="10"/>
      <c r="Z12" s="10"/>
      <c r="AA12" s="13"/>
      <c r="AB12" s="10"/>
      <c r="AC12" s="12"/>
      <c r="AD12" s="10"/>
      <c r="AE12" s="14"/>
      <c r="AF12" s="11"/>
      <c r="AG12" s="10"/>
      <c r="AH12" s="12"/>
      <c r="AI12" s="364"/>
      <c r="AJ12" s="365"/>
      <c r="AK12" s="365"/>
    </row>
    <row r="13" spans="1:37" ht="33" customHeight="1" x14ac:dyDescent="0.25">
      <c r="A13" s="4">
        <v>5</v>
      </c>
      <c r="B13" s="378"/>
      <c r="C13" s="11"/>
      <c r="D13" s="10"/>
      <c r="E13" s="10"/>
      <c r="F13" s="12"/>
      <c r="G13" s="364"/>
      <c r="H13" s="365"/>
      <c r="I13" s="366"/>
      <c r="J13" s="11"/>
      <c r="K13" s="10"/>
      <c r="L13" s="12"/>
      <c r="M13" s="13"/>
      <c r="N13" s="10"/>
      <c r="O13" s="10"/>
      <c r="P13" s="10"/>
      <c r="Q13" s="10"/>
      <c r="R13" s="14"/>
      <c r="S13" s="373"/>
      <c r="T13" s="374"/>
      <c r="U13" s="13"/>
      <c r="V13" s="10"/>
      <c r="W13" s="14"/>
      <c r="X13" s="11"/>
      <c r="Y13" s="10"/>
      <c r="Z13" s="10"/>
      <c r="AA13" s="13"/>
      <c r="AB13" s="10"/>
      <c r="AC13" s="12"/>
      <c r="AD13" s="10"/>
      <c r="AE13" s="14"/>
      <c r="AF13" s="11"/>
      <c r="AG13" s="10"/>
      <c r="AH13" s="12"/>
      <c r="AI13" s="364"/>
      <c r="AJ13" s="365"/>
      <c r="AK13" s="365"/>
    </row>
    <row r="14" spans="1:37" ht="33" customHeight="1" x14ac:dyDescent="0.25">
      <c r="A14" s="4">
        <v>6</v>
      </c>
      <c r="B14" s="378"/>
      <c r="C14" s="11"/>
      <c r="D14" s="10"/>
      <c r="E14" s="10"/>
      <c r="F14" s="12"/>
      <c r="G14" s="364"/>
      <c r="H14" s="365"/>
      <c r="I14" s="366"/>
      <c r="J14" s="11"/>
      <c r="K14" s="10"/>
      <c r="L14" s="12"/>
      <c r="M14" s="13"/>
      <c r="N14" s="10"/>
      <c r="O14" s="10"/>
      <c r="P14" s="10"/>
      <c r="Q14" s="10"/>
      <c r="R14" s="14"/>
      <c r="S14" s="373"/>
      <c r="T14" s="374"/>
      <c r="U14" s="13"/>
      <c r="V14" s="10"/>
      <c r="W14" s="14"/>
      <c r="X14" s="11"/>
      <c r="Y14" s="10"/>
      <c r="Z14" s="10"/>
      <c r="AA14" s="13"/>
      <c r="AB14" s="10"/>
      <c r="AC14" s="12"/>
      <c r="AD14" s="10"/>
      <c r="AE14" s="14"/>
      <c r="AF14" s="11"/>
      <c r="AG14" s="10"/>
      <c r="AH14" s="12"/>
      <c r="AI14" s="364"/>
      <c r="AJ14" s="365"/>
      <c r="AK14" s="365"/>
    </row>
    <row r="15" spans="1:37" ht="33" customHeight="1" x14ac:dyDescent="0.25">
      <c r="A15" s="4">
        <v>7</v>
      </c>
      <c r="B15" s="378"/>
      <c r="C15" s="11"/>
      <c r="D15" s="10"/>
      <c r="E15" s="10"/>
      <c r="F15" s="12"/>
      <c r="G15" s="364"/>
      <c r="H15" s="365"/>
      <c r="I15" s="366"/>
      <c r="J15" s="11"/>
      <c r="K15" s="10"/>
      <c r="L15" s="12"/>
      <c r="M15" s="13"/>
      <c r="N15" s="10"/>
      <c r="O15" s="10"/>
      <c r="P15" s="10"/>
      <c r="Q15" s="10"/>
      <c r="R15" s="14"/>
      <c r="S15" s="373"/>
      <c r="T15" s="374"/>
      <c r="U15" s="13"/>
      <c r="V15" s="10"/>
      <c r="W15" s="14"/>
      <c r="X15" s="11"/>
      <c r="Y15" s="10"/>
      <c r="Z15" s="10"/>
      <c r="AA15" s="13"/>
      <c r="AB15" s="10"/>
      <c r="AC15" s="12"/>
      <c r="AD15" s="10"/>
      <c r="AE15" s="14"/>
      <c r="AF15" s="11"/>
      <c r="AG15" s="10"/>
      <c r="AH15" s="12"/>
      <c r="AI15" s="364"/>
      <c r="AJ15" s="365"/>
      <c r="AK15" s="365"/>
    </row>
    <row r="16" spans="1:37" ht="33" customHeight="1" x14ac:dyDescent="0.25">
      <c r="A16" s="4">
        <v>8</v>
      </c>
      <c r="B16" s="378"/>
      <c r="C16" s="11"/>
      <c r="D16" s="10"/>
      <c r="E16" s="10"/>
      <c r="F16" s="12"/>
      <c r="G16" s="364"/>
      <c r="H16" s="365"/>
      <c r="I16" s="366"/>
      <c r="J16" s="11"/>
      <c r="K16" s="10"/>
      <c r="L16" s="12"/>
      <c r="M16" s="13"/>
      <c r="N16" s="10"/>
      <c r="O16" s="10"/>
      <c r="P16" s="10"/>
      <c r="Q16" s="10"/>
      <c r="R16" s="14"/>
      <c r="S16" s="373"/>
      <c r="T16" s="374"/>
      <c r="U16" s="13"/>
      <c r="V16" s="10"/>
      <c r="W16" s="14"/>
      <c r="X16" s="11"/>
      <c r="Y16" s="10"/>
      <c r="Z16" s="10"/>
      <c r="AA16" s="13"/>
      <c r="AB16" s="10"/>
      <c r="AC16" s="12"/>
      <c r="AD16" s="10"/>
      <c r="AE16" s="14"/>
      <c r="AF16" s="11"/>
      <c r="AG16" s="10"/>
      <c r="AH16" s="12"/>
      <c r="AI16" s="364"/>
      <c r="AJ16" s="365"/>
      <c r="AK16" s="365"/>
    </row>
    <row r="17" spans="1:37" ht="33" customHeight="1" x14ac:dyDescent="0.25">
      <c r="A17" s="4">
        <v>9</v>
      </c>
      <c r="B17" s="378"/>
      <c r="C17" s="11"/>
      <c r="D17" s="10"/>
      <c r="E17" s="10"/>
      <c r="F17" s="12"/>
      <c r="G17" s="364"/>
      <c r="H17" s="365"/>
      <c r="I17" s="366"/>
      <c r="J17" s="11"/>
      <c r="K17" s="10"/>
      <c r="L17" s="12"/>
      <c r="M17" s="13"/>
      <c r="N17" s="10"/>
      <c r="O17" s="10"/>
      <c r="P17" s="10"/>
      <c r="Q17" s="10"/>
      <c r="R17" s="14"/>
      <c r="S17" s="373"/>
      <c r="T17" s="374"/>
      <c r="U17" s="13"/>
      <c r="V17" s="10"/>
      <c r="W17" s="14"/>
      <c r="X17" s="11"/>
      <c r="Y17" s="10"/>
      <c r="Z17" s="10"/>
      <c r="AA17" s="13"/>
      <c r="AB17" s="10"/>
      <c r="AC17" s="12"/>
      <c r="AD17" s="10"/>
      <c r="AE17" s="14"/>
      <c r="AF17" s="11"/>
      <c r="AG17" s="10"/>
      <c r="AH17" s="12"/>
      <c r="AI17" s="364"/>
      <c r="AJ17" s="365"/>
      <c r="AK17" s="365"/>
    </row>
    <row r="18" spans="1:37" ht="33" customHeight="1" x14ac:dyDescent="0.25">
      <c r="A18" s="4">
        <v>10</v>
      </c>
      <c r="B18" s="378"/>
      <c r="C18" s="11"/>
      <c r="D18" s="10"/>
      <c r="E18" s="10"/>
      <c r="F18" s="12"/>
      <c r="G18" s="364"/>
      <c r="H18" s="365"/>
      <c r="I18" s="366"/>
      <c r="J18" s="11"/>
      <c r="K18" s="10"/>
      <c r="L18" s="12"/>
      <c r="M18" s="13"/>
      <c r="N18" s="10"/>
      <c r="O18" s="10"/>
      <c r="P18" s="10"/>
      <c r="Q18" s="10"/>
      <c r="R18" s="14"/>
      <c r="S18" s="373"/>
      <c r="T18" s="374"/>
      <c r="U18" s="13"/>
      <c r="V18" s="10"/>
      <c r="W18" s="14"/>
      <c r="X18" s="11"/>
      <c r="Y18" s="10"/>
      <c r="Z18" s="10"/>
      <c r="AA18" s="13"/>
      <c r="AB18" s="10"/>
      <c r="AC18" s="12"/>
      <c r="AD18" s="10"/>
      <c r="AE18" s="14"/>
      <c r="AF18" s="11"/>
      <c r="AG18" s="10"/>
      <c r="AH18" s="12"/>
      <c r="AI18" s="364"/>
      <c r="AJ18" s="365"/>
      <c r="AK18" s="365"/>
    </row>
    <row r="19" spans="1:37" ht="33" customHeight="1" x14ac:dyDescent="0.25">
      <c r="A19" s="4">
        <v>11</v>
      </c>
      <c r="B19" s="378"/>
      <c r="C19" s="11"/>
      <c r="D19" s="10"/>
      <c r="E19" s="10"/>
      <c r="F19" s="12"/>
      <c r="G19" s="364"/>
      <c r="H19" s="365"/>
      <c r="I19" s="366"/>
      <c r="J19" s="11"/>
      <c r="K19" s="10"/>
      <c r="L19" s="12"/>
      <c r="M19" s="13"/>
      <c r="N19" s="10"/>
      <c r="O19" s="10"/>
      <c r="P19" s="10"/>
      <c r="Q19" s="10"/>
      <c r="R19" s="14"/>
      <c r="S19" s="373"/>
      <c r="T19" s="374"/>
      <c r="U19" s="13"/>
      <c r="V19" s="10"/>
      <c r="W19" s="14"/>
      <c r="X19" s="11"/>
      <c r="Y19" s="10"/>
      <c r="Z19" s="10"/>
      <c r="AA19" s="13"/>
      <c r="AB19" s="10"/>
      <c r="AC19" s="12"/>
      <c r="AD19" s="10"/>
      <c r="AE19" s="14"/>
      <c r="AF19" s="11"/>
      <c r="AG19" s="10"/>
      <c r="AH19" s="12"/>
      <c r="AI19" s="364"/>
      <c r="AJ19" s="365"/>
      <c r="AK19" s="365"/>
    </row>
    <row r="20" spans="1:37" ht="33" customHeight="1" x14ac:dyDescent="0.25">
      <c r="A20" s="4">
        <v>12</v>
      </c>
      <c r="B20" s="378"/>
      <c r="C20" s="11"/>
      <c r="D20" s="10"/>
      <c r="E20" s="10"/>
      <c r="F20" s="12"/>
      <c r="G20" s="364"/>
      <c r="H20" s="365"/>
      <c r="I20" s="366"/>
      <c r="J20" s="11"/>
      <c r="K20" s="10"/>
      <c r="L20" s="12"/>
      <c r="M20" s="13"/>
      <c r="N20" s="10"/>
      <c r="O20" s="10"/>
      <c r="P20" s="10"/>
      <c r="Q20" s="10"/>
      <c r="R20" s="14"/>
      <c r="S20" s="373"/>
      <c r="T20" s="374"/>
      <c r="U20" s="13"/>
      <c r="V20" s="10"/>
      <c r="W20" s="14"/>
      <c r="X20" s="11"/>
      <c r="Y20" s="10"/>
      <c r="Z20" s="10"/>
      <c r="AA20" s="13"/>
      <c r="AB20" s="10"/>
      <c r="AC20" s="12"/>
      <c r="AD20" s="10"/>
      <c r="AE20" s="14"/>
      <c r="AF20" s="11"/>
      <c r="AG20" s="10"/>
      <c r="AH20" s="12"/>
      <c r="AI20" s="364"/>
      <c r="AJ20" s="365"/>
      <c r="AK20" s="365"/>
    </row>
    <row r="21" spans="1:37" ht="33" customHeight="1" x14ac:dyDescent="0.25">
      <c r="A21" s="4">
        <v>13</v>
      </c>
      <c r="B21" s="378"/>
      <c r="C21" s="11"/>
      <c r="D21" s="10"/>
      <c r="E21" s="10"/>
      <c r="F21" s="12"/>
      <c r="G21" s="364"/>
      <c r="H21" s="365"/>
      <c r="I21" s="366"/>
      <c r="J21" s="11"/>
      <c r="K21" s="10"/>
      <c r="L21" s="12"/>
      <c r="M21" s="13"/>
      <c r="N21" s="10"/>
      <c r="O21" s="10"/>
      <c r="P21" s="10"/>
      <c r="Q21" s="10"/>
      <c r="R21" s="14"/>
      <c r="S21" s="373"/>
      <c r="T21" s="374"/>
      <c r="U21" s="13"/>
      <c r="V21" s="10"/>
      <c r="W21" s="14"/>
      <c r="X21" s="11"/>
      <c r="Y21" s="10"/>
      <c r="Z21" s="10"/>
      <c r="AA21" s="13"/>
      <c r="AB21" s="10"/>
      <c r="AC21" s="12"/>
      <c r="AD21" s="10"/>
      <c r="AE21" s="14"/>
      <c r="AF21" s="11"/>
      <c r="AG21" s="10"/>
      <c r="AH21" s="12"/>
      <c r="AI21" s="364"/>
      <c r="AJ21" s="365"/>
      <c r="AK21" s="365"/>
    </row>
    <row r="22" spans="1:37" ht="33" customHeight="1" x14ac:dyDescent="0.25">
      <c r="A22" s="4">
        <v>14</v>
      </c>
      <c r="B22" s="378"/>
      <c r="C22" s="11"/>
      <c r="D22" s="10"/>
      <c r="E22" s="10"/>
      <c r="F22" s="12"/>
      <c r="G22" s="364"/>
      <c r="H22" s="365"/>
      <c r="I22" s="366"/>
      <c r="J22" s="11"/>
      <c r="K22" s="10"/>
      <c r="L22" s="12"/>
      <c r="M22" s="13"/>
      <c r="N22" s="10"/>
      <c r="O22" s="10"/>
      <c r="P22" s="10"/>
      <c r="Q22" s="10"/>
      <c r="R22" s="14"/>
      <c r="S22" s="373"/>
      <c r="T22" s="374"/>
      <c r="U22" s="13"/>
      <c r="V22" s="10"/>
      <c r="W22" s="14"/>
      <c r="X22" s="11"/>
      <c r="Y22" s="10"/>
      <c r="Z22" s="10"/>
      <c r="AA22" s="13"/>
      <c r="AB22" s="10"/>
      <c r="AC22" s="12"/>
      <c r="AD22" s="10"/>
      <c r="AE22" s="14"/>
      <c r="AF22" s="11"/>
      <c r="AG22" s="10"/>
      <c r="AH22" s="12"/>
      <c r="AI22" s="364"/>
      <c r="AJ22" s="365"/>
      <c r="AK22" s="365"/>
    </row>
    <row r="23" spans="1:37" ht="33" customHeight="1" x14ac:dyDescent="0.25">
      <c r="A23" s="4">
        <v>15</v>
      </c>
      <c r="B23" s="378"/>
      <c r="C23" s="11"/>
      <c r="D23" s="10"/>
      <c r="E23" s="10"/>
      <c r="F23" s="12"/>
      <c r="G23" s="364"/>
      <c r="H23" s="365"/>
      <c r="I23" s="366"/>
      <c r="J23" s="11"/>
      <c r="K23" s="10"/>
      <c r="L23" s="12"/>
      <c r="M23" s="13"/>
      <c r="N23" s="10"/>
      <c r="O23" s="10"/>
      <c r="P23" s="10"/>
      <c r="Q23" s="10"/>
      <c r="R23" s="14"/>
      <c r="S23" s="373"/>
      <c r="T23" s="374"/>
      <c r="U23" s="13"/>
      <c r="V23" s="10"/>
      <c r="W23" s="14"/>
      <c r="X23" s="11"/>
      <c r="Y23" s="10"/>
      <c r="Z23" s="10"/>
      <c r="AA23" s="13"/>
      <c r="AB23" s="10"/>
      <c r="AC23" s="12"/>
      <c r="AD23" s="10"/>
      <c r="AE23" s="14"/>
      <c r="AF23" s="11"/>
      <c r="AG23" s="10"/>
      <c r="AH23" s="12"/>
      <c r="AI23" s="364"/>
      <c r="AJ23" s="365"/>
      <c r="AK23" s="365"/>
    </row>
    <row r="24" spans="1:37" ht="33" customHeight="1" x14ac:dyDescent="0.25">
      <c r="A24" s="4">
        <v>16</v>
      </c>
      <c r="B24" s="378"/>
      <c r="C24" s="11"/>
      <c r="D24" s="10"/>
      <c r="E24" s="10"/>
      <c r="F24" s="12"/>
      <c r="G24" s="364"/>
      <c r="H24" s="365"/>
      <c r="I24" s="366"/>
      <c r="J24" s="11"/>
      <c r="K24" s="10"/>
      <c r="L24" s="12"/>
      <c r="M24" s="13"/>
      <c r="N24" s="10"/>
      <c r="O24" s="10"/>
      <c r="P24" s="10"/>
      <c r="Q24" s="10"/>
      <c r="R24" s="14"/>
      <c r="S24" s="373"/>
      <c r="T24" s="374"/>
      <c r="U24" s="13"/>
      <c r="V24" s="10"/>
      <c r="W24" s="14"/>
      <c r="X24" s="11"/>
      <c r="Y24" s="10"/>
      <c r="Z24" s="10"/>
      <c r="AA24" s="13"/>
      <c r="AB24" s="10"/>
      <c r="AC24" s="12"/>
      <c r="AD24" s="10"/>
      <c r="AE24" s="14"/>
      <c r="AF24" s="11"/>
      <c r="AG24" s="10"/>
      <c r="AH24" s="12"/>
      <c r="AI24" s="364"/>
      <c r="AJ24" s="365"/>
      <c r="AK24" s="365"/>
    </row>
    <row r="25" spans="1:37" s="8" customFormat="1" ht="23.25" customHeight="1" x14ac:dyDescent="0.3">
      <c r="A25" s="7"/>
      <c r="B25" s="18" t="s">
        <v>11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</sheetData>
  <mergeCells count="11">
    <mergeCell ref="A1:AK1"/>
    <mergeCell ref="B4:AK4"/>
    <mergeCell ref="U6:W6"/>
    <mergeCell ref="X6:AC6"/>
    <mergeCell ref="AD6:AE6"/>
    <mergeCell ref="AG6:AH6"/>
    <mergeCell ref="C6:F6"/>
    <mergeCell ref="C3:O3"/>
    <mergeCell ref="C2:Y2"/>
    <mergeCell ref="B25:AK25"/>
    <mergeCell ref="A7:A8"/>
  </mergeCells>
  <pageMargins left="0.31496062992125984" right="0.11811023622047245" top="0.55118110236220474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"/>
  <sheetViews>
    <sheetView workbookViewId="0">
      <selection activeCell="C34" sqref="C34"/>
    </sheetView>
  </sheetViews>
  <sheetFormatPr defaultRowHeight="15" x14ac:dyDescent="0.25"/>
  <cols>
    <col min="1" max="1" width="76.140625" customWidth="1"/>
  </cols>
  <sheetData>
    <row r="3" spans="1:1" x14ac:dyDescent="0.25">
      <c r="A3" t="s">
        <v>19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6"/>
  <sheetViews>
    <sheetView workbookViewId="0">
      <selection activeCell="V20" sqref="V20"/>
    </sheetView>
  </sheetViews>
  <sheetFormatPr defaultRowHeight="18.75" x14ac:dyDescent="0.3"/>
  <cols>
    <col min="1" max="1" width="11.85546875" style="319" customWidth="1"/>
    <col min="2" max="2" width="23.140625" style="23" customWidth="1"/>
    <col min="3" max="3" width="15.140625" style="23" customWidth="1"/>
    <col min="4" max="4" width="12" style="23" customWidth="1"/>
    <col min="5" max="5" width="15.140625" style="23" customWidth="1"/>
    <col min="6" max="6" width="9.140625" style="320" customWidth="1"/>
    <col min="7" max="7" width="12.7109375" style="320" customWidth="1"/>
    <col min="8" max="8" width="13.85546875" style="321" customWidth="1"/>
    <col min="9" max="10" width="13.85546875" style="23" hidden="1" customWidth="1"/>
    <col min="11" max="11" width="13.85546875" style="322" hidden="1" customWidth="1"/>
    <col min="12" max="12" width="11.42578125" style="323" hidden="1" customWidth="1"/>
    <col min="13" max="13" width="11.42578125" style="324" hidden="1" customWidth="1"/>
    <col min="14" max="14" width="11.42578125" style="325" hidden="1" customWidth="1"/>
    <col min="15" max="16" width="11.42578125" hidden="1" customWidth="1"/>
  </cols>
  <sheetData>
    <row r="1" spans="1:16" ht="21" x14ac:dyDescent="0.25">
      <c r="A1" s="24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6" ht="30" customHeight="1" x14ac:dyDescent="0.25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6" ht="27.75" customHeight="1" x14ac:dyDescent="0.25">
      <c r="A3" s="28" t="s">
        <v>22</v>
      </c>
      <c r="B3" s="28"/>
      <c r="C3" s="28"/>
      <c r="D3" s="28"/>
      <c r="E3" s="28"/>
      <c r="F3" s="28"/>
      <c r="G3" s="28"/>
      <c r="H3" s="28"/>
      <c r="I3" s="29"/>
      <c r="J3" s="30"/>
      <c r="K3" s="30"/>
      <c r="L3"/>
      <c r="M3"/>
      <c r="N3"/>
    </row>
    <row r="4" spans="1:16" ht="14.45" customHeight="1" x14ac:dyDescent="0.25">
      <c r="A4" s="31" t="s">
        <v>23</v>
      </c>
      <c r="B4" s="31" t="s">
        <v>24</v>
      </c>
      <c r="C4" s="31" t="s">
        <v>25</v>
      </c>
      <c r="D4" s="31" t="s">
        <v>26</v>
      </c>
      <c r="E4" s="32" t="s">
        <v>27</v>
      </c>
      <c r="F4" s="31" t="s">
        <v>28</v>
      </c>
      <c r="G4" s="33" t="s">
        <v>29</v>
      </c>
      <c r="H4" s="33" t="s">
        <v>30</v>
      </c>
      <c r="I4" s="34" t="s">
        <v>31</v>
      </c>
      <c r="J4" s="34" t="s">
        <v>32</v>
      </c>
      <c r="K4" s="33" t="s">
        <v>33</v>
      </c>
      <c r="L4" s="35" t="s">
        <v>34</v>
      </c>
      <c r="M4" s="36" t="s">
        <v>35</v>
      </c>
      <c r="N4" s="36" t="s">
        <v>36</v>
      </c>
      <c r="O4" s="37" t="s">
        <v>37</v>
      </c>
      <c r="P4" s="37" t="s">
        <v>38</v>
      </c>
    </row>
    <row r="5" spans="1:16" ht="24.6" customHeight="1" x14ac:dyDescent="0.25">
      <c r="A5" s="32"/>
      <c r="B5" s="32"/>
      <c r="C5" s="32"/>
      <c r="D5" s="32"/>
      <c r="E5" s="38"/>
      <c r="F5" s="32"/>
      <c r="G5" s="33"/>
      <c r="H5" s="33"/>
      <c r="I5" s="39"/>
      <c r="J5" s="39"/>
      <c r="K5" s="33"/>
      <c r="L5" s="35"/>
      <c r="M5" s="40"/>
      <c r="N5" s="40"/>
      <c r="O5" s="37"/>
      <c r="P5" s="37"/>
    </row>
    <row r="6" spans="1:16" ht="31.5" customHeight="1" thickBot="1" x14ac:dyDescent="0.3">
      <c r="A6" s="41" t="s">
        <v>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43"/>
      <c r="P6" s="43"/>
    </row>
    <row r="7" spans="1:16" ht="24.75" customHeight="1" thickBot="1" x14ac:dyDescent="0.3">
      <c r="A7" s="87" t="s">
        <v>45</v>
      </c>
      <c r="B7" s="88" t="s">
        <v>46</v>
      </c>
      <c r="C7" s="89"/>
      <c r="D7" s="90" t="s">
        <v>47</v>
      </c>
      <c r="E7" s="91" t="s">
        <v>48</v>
      </c>
      <c r="F7" s="92" t="s">
        <v>49</v>
      </c>
      <c r="G7" s="93">
        <v>1500</v>
      </c>
      <c r="H7" s="94">
        <v>1959</v>
      </c>
      <c r="I7" s="74">
        <v>850</v>
      </c>
      <c r="J7" s="95">
        <f t="shared" ref="J7:J58" si="0">I7*1.05</f>
        <v>892.5</v>
      </c>
      <c r="K7" s="52">
        <f t="shared" ref="K7:K37" si="1">J7*1.65</f>
        <v>1472.625</v>
      </c>
      <c r="L7" s="53">
        <f>I7*2.2</f>
        <v>1870.0000000000002</v>
      </c>
      <c r="M7" s="54">
        <v>790</v>
      </c>
      <c r="N7" s="54">
        <v>990</v>
      </c>
      <c r="O7" s="55">
        <f t="shared" ref="O7:P25" si="2">K7-M7</f>
        <v>682.625</v>
      </c>
      <c r="P7" s="56">
        <f t="shared" si="2"/>
        <v>880.00000000000023</v>
      </c>
    </row>
    <row r="8" spans="1:16" ht="24.75" customHeight="1" thickBot="1" x14ac:dyDescent="0.3">
      <c r="A8" s="96"/>
      <c r="B8" s="97"/>
      <c r="C8" s="98"/>
      <c r="D8" s="99"/>
      <c r="E8" s="100"/>
      <c r="F8" s="101" t="s">
        <v>50</v>
      </c>
      <c r="G8" s="102">
        <v>1700</v>
      </c>
      <c r="H8" s="103">
        <v>2189</v>
      </c>
      <c r="I8" s="82">
        <v>950</v>
      </c>
      <c r="J8" s="104"/>
      <c r="K8" s="52">
        <f t="shared" si="1"/>
        <v>0</v>
      </c>
      <c r="L8" s="53">
        <f t="shared" ref="L8:L21" si="3">I8*2.2</f>
        <v>2090</v>
      </c>
      <c r="M8" s="65">
        <v>890</v>
      </c>
      <c r="N8" s="65">
        <v>1190</v>
      </c>
      <c r="O8" s="66">
        <f t="shared" si="2"/>
        <v>-890</v>
      </c>
      <c r="P8" s="67">
        <f t="shared" si="2"/>
        <v>900</v>
      </c>
    </row>
    <row r="9" spans="1:16" ht="24.75" customHeight="1" thickBot="1" x14ac:dyDescent="0.3">
      <c r="A9" s="105"/>
      <c r="B9" s="106"/>
      <c r="C9" s="107"/>
      <c r="D9" s="108"/>
      <c r="E9" s="109"/>
      <c r="F9" s="110" t="s">
        <v>51</v>
      </c>
      <c r="G9" s="111">
        <v>1900</v>
      </c>
      <c r="H9" s="112">
        <v>2389</v>
      </c>
      <c r="I9" s="113">
        <v>950</v>
      </c>
      <c r="J9" s="64">
        <f t="shared" si="0"/>
        <v>997.5</v>
      </c>
      <c r="K9" s="52">
        <f t="shared" si="1"/>
        <v>1645.875</v>
      </c>
      <c r="L9" s="53">
        <f t="shared" si="3"/>
        <v>2090</v>
      </c>
      <c r="M9" s="114">
        <v>1090</v>
      </c>
      <c r="N9" s="114">
        <v>1390</v>
      </c>
      <c r="O9" s="115">
        <f t="shared" si="2"/>
        <v>555.875</v>
      </c>
      <c r="P9" s="116">
        <f t="shared" si="2"/>
        <v>700</v>
      </c>
    </row>
    <row r="10" spans="1:16" ht="28.15" customHeight="1" thickBot="1" x14ac:dyDescent="0.3">
      <c r="A10" s="44" t="s">
        <v>52</v>
      </c>
      <c r="B10" s="45" t="s">
        <v>53</v>
      </c>
      <c r="C10" s="117" t="s">
        <v>40</v>
      </c>
      <c r="D10" s="46" t="s">
        <v>41</v>
      </c>
      <c r="E10" s="118" t="s">
        <v>42</v>
      </c>
      <c r="F10" s="48" t="s">
        <v>43</v>
      </c>
      <c r="G10" s="119">
        <v>1840</v>
      </c>
      <c r="H10" s="50">
        <v>2419</v>
      </c>
      <c r="I10" s="74">
        <v>926</v>
      </c>
      <c r="J10" s="75">
        <f t="shared" si="0"/>
        <v>972.30000000000007</v>
      </c>
      <c r="K10" s="52">
        <f t="shared" si="1"/>
        <v>1604.2950000000001</v>
      </c>
      <c r="L10" s="53">
        <f t="shared" si="3"/>
        <v>2037.2000000000003</v>
      </c>
      <c r="M10" s="54">
        <v>1320</v>
      </c>
      <c r="N10" s="54">
        <v>1689</v>
      </c>
      <c r="O10" s="55">
        <f t="shared" si="2"/>
        <v>284.29500000000007</v>
      </c>
      <c r="P10" s="56">
        <f t="shared" si="2"/>
        <v>348.20000000000027</v>
      </c>
    </row>
    <row r="11" spans="1:16" ht="28.15" customHeight="1" thickBot="1" x14ac:dyDescent="0.3">
      <c r="A11" s="120"/>
      <c r="B11" s="121"/>
      <c r="C11" s="122"/>
      <c r="D11" s="77"/>
      <c r="E11" s="123"/>
      <c r="F11" s="86" t="s">
        <v>44</v>
      </c>
      <c r="G11" s="124">
        <v>2130</v>
      </c>
      <c r="H11" s="125">
        <v>2799</v>
      </c>
      <c r="I11" s="126">
        <v>1065</v>
      </c>
      <c r="J11" s="51">
        <f t="shared" si="0"/>
        <v>1118.25</v>
      </c>
      <c r="K11" s="52">
        <f t="shared" si="1"/>
        <v>1845.1125</v>
      </c>
      <c r="L11" s="53">
        <f t="shared" si="3"/>
        <v>2343</v>
      </c>
      <c r="M11" s="127">
        <v>1570</v>
      </c>
      <c r="N11" s="127">
        <v>1999</v>
      </c>
      <c r="O11" s="66">
        <f t="shared" si="2"/>
        <v>275.11249999999995</v>
      </c>
      <c r="P11" s="67">
        <f t="shared" si="2"/>
        <v>344</v>
      </c>
    </row>
    <row r="12" spans="1:16" ht="28.15" customHeight="1" thickBot="1" x14ac:dyDescent="0.3">
      <c r="A12" s="44" t="s">
        <v>18</v>
      </c>
      <c r="B12" s="45" t="s">
        <v>54</v>
      </c>
      <c r="C12" s="46" t="s">
        <v>40</v>
      </c>
      <c r="D12" s="46" t="s">
        <v>41</v>
      </c>
      <c r="E12" s="47" t="s">
        <v>42</v>
      </c>
      <c r="F12" s="48" t="s">
        <v>43</v>
      </c>
      <c r="G12" s="49">
        <v>1840</v>
      </c>
      <c r="H12" s="50">
        <v>2419</v>
      </c>
      <c r="I12" s="74">
        <v>926</v>
      </c>
      <c r="J12" s="51">
        <f t="shared" si="0"/>
        <v>972.30000000000007</v>
      </c>
      <c r="K12" s="52">
        <f t="shared" si="1"/>
        <v>1604.2950000000001</v>
      </c>
      <c r="L12" s="53">
        <f t="shared" si="3"/>
        <v>2037.2000000000003</v>
      </c>
      <c r="M12" s="54">
        <v>1320</v>
      </c>
      <c r="N12" s="54">
        <v>1689</v>
      </c>
      <c r="O12" s="55">
        <f t="shared" si="2"/>
        <v>284.29500000000007</v>
      </c>
      <c r="P12" s="56">
        <f t="shared" si="2"/>
        <v>348.20000000000027</v>
      </c>
    </row>
    <row r="13" spans="1:16" ht="28.15" customHeight="1" thickBot="1" x14ac:dyDescent="0.3">
      <c r="A13" s="57"/>
      <c r="B13" s="58"/>
      <c r="C13" s="59"/>
      <c r="D13" s="59"/>
      <c r="E13" s="60"/>
      <c r="F13" s="85" t="s">
        <v>55</v>
      </c>
      <c r="G13" s="62">
        <v>2130</v>
      </c>
      <c r="H13" s="63">
        <v>2799</v>
      </c>
      <c r="I13" s="82">
        <v>1065</v>
      </c>
      <c r="J13" s="64">
        <f t="shared" si="0"/>
        <v>1118.25</v>
      </c>
      <c r="K13" s="52">
        <f t="shared" si="1"/>
        <v>1845.1125</v>
      </c>
      <c r="L13" s="53">
        <f t="shared" si="3"/>
        <v>2343</v>
      </c>
      <c r="M13" s="65">
        <v>1570</v>
      </c>
      <c r="N13" s="65">
        <v>1999</v>
      </c>
      <c r="O13" s="66">
        <f t="shared" si="2"/>
        <v>275.11249999999995</v>
      </c>
      <c r="P13" s="67">
        <f t="shared" si="2"/>
        <v>344</v>
      </c>
    </row>
    <row r="14" spans="1:16" ht="22.9" customHeight="1" thickBot="1" x14ac:dyDescent="0.3">
      <c r="A14" s="128" t="s">
        <v>16</v>
      </c>
      <c r="B14" s="129" t="s">
        <v>56</v>
      </c>
      <c r="C14" s="69" t="s">
        <v>40</v>
      </c>
      <c r="D14" s="69" t="s">
        <v>41</v>
      </c>
      <c r="E14" s="70" t="s">
        <v>42</v>
      </c>
      <c r="F14" s="71" t="s">
        <v>43</v>
      </c>
      <c r="G14" s="72">
        <v>2530</v>
      </c>
      <c r="H14" s="73">
        <v>3329</v>
      </c>
      <c r="I14" s="74">
        <v>1187</v>
      </c>
      <c r="J14" s="64">
        <f t="shared" si="0"/>
        <v>1246.3500000000001</v>
      </c>
      <c r="K14" s="52">
        <f t="shared" si="1"/>
        <v>2056.4775</v>
      </c>
      <c r="L14" s="53">
        <f t="shared" si="3"/>
        <v>2611.4</v>
      </c>
      <c r="M14" s="54">
        <v>1750</v>
      </c>
      <c r="N14" s="54">
        <v>2209</v>
      </c>
      <c r="O14" s="55">
        <f t="shared" si="2"/>
        <v>306.47749999999996</v>
      </c>
      <c r="P14" s="56">
        <f t="shared" si="2"/>
        <v>402.40000000000009</v>
      </c>
    </row>
    <row r="15" spans="1:16" ht="22.9" customHeight="1" thickBot="1" x14ac:dyDescent="0.3">
      <c r="A15" s="130"/>
      <c r="B15" s="131"/>
      <c r="C15" s="132"/>
      <c r="D15" s="132"/>
      <c r="E15" s="133"/>
      <c r="F15" s="134" t="s">
        <v>55</v>
      </c>
      <c r="G15" s="135">
        <v>3120</v>
      </c>
      <c r="H15" s="136">
        <v>4099</v>
      </c>
      <c r="I15" s="82">
        <v>1264</v>
      </c>
      <c r="J15" s="64">
        <f t="shared" si="0"/>
        <v>1327.2</v>
      </c>
      <c r="K15" s="52">
        <f t="shared" si="1"/>
        <v>2189.88</v>
      </c>
      <c r="L15" s="53">
        <f t="shared" si="3"/>
        <v>2780.8</v>
      </c>
      <c r="M15" s="65">
        <v>1880</v>
      </c>
      <c r="N15" s="65">
        <v>2399</v>
      </c>
      <c r="O15" s="66">
        <f t="shared" si="2"/>
        <v>309.88000000000011</v>
      </c>
      <c r="P15" s="67">
        <f t="shared" si="2"/>
        <v>381.80000000000018</v>
      </c>
    </row>
    <row r="16" spans="1:16" ht="22.9" hidden="1" customHeight="1" x14ac:dyDescent="0.25">
      <c r="A16" s="130" t="s">
        <v>57</v>
      </c>
      <c r="B16" s="131" t="s">
        <v>58</v>
      </c>
      <c r="C16" s="132" t="s">
        <v>59</v>
      </c>
      <c r="D16" s="132" t="s">
        <v>60</v>
      </c>
      <c r="E16" s="132" t="s">
        <v>61</v>
      </c>
      <c r="F16" s="134" t="s">
        <v>43</v>
      </c>
      <c r="G16" s="135"/>
      <c r="H16" s="136"/>
      <c r="I16" s="74"/>
      <c r="J16" s="64">
        <f t="shared" si="0"/>
        <v>0</v>
      </c>
      <c r="K16" s="52">
        <f t="shared" si="1"/>
        <v>0</v>
      </c>
      <c r="L16" s="53">
        <f t="shared" si="3"/>
        <v>0</v>
      </c>
      <c r="M16" s="54">
        <v>1750</v>
      </c>
      <c r="N16" s="54">
        <v>2209</v>
      </c>
      <c r="O16" s="55">
        <f t="shared" si="2"/>
        <v>-1750</v>
      </c>
      <c r="P16" s="56">
        <f t="shared" si="2"/>
        <v>-2209</v>
      </c>
    </row>
    <row r="17" spans="1:16" ht="22.9" hidden="1" customHeight="1" x14ac:dyDescent="0.25">
      <c r="A17" s="130"/>
      <c r="B17" s="131"/>
      <c r="C17" s="132"/>
      <c r="D17" s="132"/>
      <c r="E17" s="132"/>
      <c r="F17" s="134" t="s">
        <v>55</v>
      </c>
      <c r="G17" s="135"/>
      <c r="H17" s="136"/>
      <c r="I17" s="82"/>
      <c r="J17" s="75">
        <f t="shared" si="0"/>
        <v>0</v>
      </c>
      <c r="K17" s="52">
        <f t="shared" si="1"/>
        <v>0</v>
      </c>
      <c r="L17" s="53">
        <f t="shared" si="3"/>
        <v>0</v>
      </c>
      <c r="M17" s="65">
        <v>1880</v>
      </c>
      <c r="N17" s="65">
        <v>2399</v>
      </c>
      <c r="O17" s="66">
        <f t="shared" si="2"/>
        <v>-1880</v>
      </c>
      <c r="P17" s="67">
        <f t="shared" si="2"/>
        <v>-2399</v>
      </c>
    </row>
    <row r="18" spans="1:16" ht="22.9" hidden="1" customHeight="1" x14ac:dyDescent="0.25">
      <c r="A18" s="137" t="s">
        <v>62</v>
      </c>
      <c r="B18" s="138" t="s">
        <v>63</v>
      </c>
      <c r="C18" s="139" t="s">
        <v>64</v>
      </c>
      <c r="D18" s="139" t="s">
        <v>60</v>
      </c>
      <c r="E18" s="139" t="s">
        <v>61</v>
      </c>
      <c r="F18" s="140" t="s">
        <v>43</v>
      </c>
      <c r="G18" s="141"/>
      <c r="H18" s="142"/>
      <c r="I18" s="74">
        <v>1060</v>
      </c>
      <c r="J18" s="75">
        <f t="shared" si="0"/>
        <v>1113</v>
      </c>
      <c r="K18" s="52">
        <f>J18*1.65</f>
        <v>1836.4499999999998</v>
      </c>
      <c r="L18" s="53">
        <f t="shared" si="3"/>
        <v>2332</v>
      </c>
      <c r="M18" s="54">
        <v>1750</v>
      </c>
      <c r="N18" s="54">
        <v>2209</v>
      </c>
      <c r="O18" s="55">
        <f t="shared" si="2"/>
        <v>86.449999999999818</v>
      </c>
      <c r="P18" s="56">
        <f t="shared" si="2"/>
        <v>123</v>
      </c>
    </row>
    <row r="19" spans="1:16" ht="22.9" hidden="1" customHeight="1" x14ac:dyDescent="0.25">
      <c r="A19" s="143"/>
      <c r="B19" s="144"/>
      <c r="C19" s="145"/>
      <c r="D19" s="145"/>
      <c r="E19" s="145"/>
      <c r="F19" s="146" t="s">
        <v>55</v>
      </c>
      <c r="G19" s="147"/>
      <c r="H19" s="148"/>
      <c r="I19" s="82">
        <v>1200</v>
      </c>
      <c r="J19" s="51">
        <f t="shared" si="0"/>
        <v>1260</v>
      </c>
      <c r="K19" s="52">
        <f t="shared" si="1"/>
        <v>2079</v>
      </c>
      <c r="L19" s="53">
        <f t="shared" si="3"/>
        <v>2640</v>
      </c>
      <c r="M19" s="65">
        <v>1880</v>
      </c>
      <c r="N19" s="65">
        <v>2399</v>
      </c>
      <c r="O19" s="66">
        <f t="shared" si="2"/>
        <v>199</v>
      </c>
      <c r="P19" s="67">
        <f t="shared" si="2"/>
        <v>241</v>
      </c>
    </row>
    <row r="20" spans="1:16" ht="22.9" customHeight="1" thickBot="1" x14ac:dyDescent="0.3">
      <c r="A20" s="149" t="s">
        <v>65</v>
      </c>
      <c r="B20" s="88" t="s">
        <v>66</v>
      </c>
      <c r="C20" s="150" t="s">
        <v>67</v>
      </c>
      <c r="D20" s="90" t="s">
        <v>41</v>
      </c>
      <c r="E20" s="151" t="s">
        <v>68</v>
      </c>
      <c r="F20" s="92" t="s">
        <v>43</v>
      </c>
      <c r="G20" s="93">
        <v>2030</v>
      </c>
      <c r="H20" s="94">
        <v>2699</v>
      </c>
      <c r="I20" s="74">
        <v>1192</v>
      </c>
      <c r="J20" s="75">
        <f t="shared" si="0"/>
        <v>1251.6000000000001</v>
      </c>
      <c r="K20" s="52">
        <f t="shared" si="1"/>
        <v>2065.1400000000003</v>
      </c>
      <c r="L20" s="53">
        <f t="shared" si="3"/>
        <v>2622.4</v>
      </c>
      <c r="M20" s="54">
        <v>1590</v>
      </c>
      <c r="N20" s="54">
        <v>2019</v>
      </c>
      <c r="O20" s="55">
        <f t="shared" si="2"/>
        <v>475.14000000000033</v>
      </c>
      <c r="P20" s="56">
        <f t="shared" si="2"/>
        <v>603.40000000000009</v>
      </c>
    </row>
    <row r="21" spans="1:16" ht="22.9" customHeight="1" thickBot="1" x14ac:dyDescent="0.3">
      <c r="A21" s="152"/>
      <c r="B21" s="97"/>
      <c r="C21" s="153" t="s">
        <v>67</v>
      </c>
      <c r="D21" s="99"/>
      <c r="E21" s="154" t="s">
        <v>69</v>
      </c>
      <c r="F21" s="101" t="s">
        <v>55</v>
      </c>
      <c r="G21" s="102">
        <v>2380</v>
      </c>
      <c r="H21" s="103">
        <v>3159</v>
      </c>
      <c r="I21" s="113">
        <v>1399</v>
      </c>
      <c r="J21" s="51">
        <f t="shared" si="0"/>
        <v>1468.95</v>
      </c>
      <c r="K21" s="52">
        <f t="shared" si="1"/>
        <v>2423.7674999999999</v>
      </c>
      <c r="L21" s="53">
        <f t="shared" si="3"/>
        <v>3077.8</v>
      </c>
      <c r="M21" s="114">
        <v>2050</v>
      </c>
      <c r="N21" s="114">
        <v>2609</v>
      </c>
      <c r="O21" s="115">
        <f t="shared" si="2"/>
        <v>373.76749999999993</v>
      </c>
      <c r="P21" s="116">
        <f t="shared" si="2"/>
        <v>468.80000000000018</v>
      </c>
    </row>
    <row r="22" spans="1:16" ht="22.9" customHeight="1" thickBot="1" x14ac:dyDescent="0.35">
      <c r="A22" s="152" t="s">
        <v>70</v>
      </c>
      <c r="B22" s="97" t="s">
        <v>71</v>
      </c>
      <c r="C22" s="153" t="s">
        <v>67</v>
      </c>
      <c r="D22" s="99" t="s">
        <v>41</v>
      </c>
      <c r="E22" s="154" t="s">
        <v>68</v>
      </c>
      <c r="F22" s="101" t="s">
        <v>43</v>
      </c>
      <c r="G22" s="102">
        <v>2050</v>
      </c>
      <c r="H22" s="103">
        <v>2729</v>
      </c>
      <c r="I22" s="74">
        <v>1192</v>
      </c>
      <c r="J22" s="75">
        <f t="shared" si="0"/>
        <v>1251.6000000000001</v>
      </c>
      <c r="K22" s="52">
        <f t="shared" si="1"/>
        <v>2065.1400000000003</v>
      </c>
      <c r="L22" s="155" t="e">
        <f>#REF!*2.15</f>
        <v>#REF!</v>
      </c>
      <c r="M22" s="54">
        <v>1590</v>
      </c>
      <c r="N22" s="54">
        <v>2019</v>
      </c>
      <c r="O22" s="55">
        <f t="shared" si="2"/>
        <v>475.14000000000033</v>
      </c>
      <c r="P22" s="56" t="e">
        <f t="shared" si="2"/>
        <v>#REF!</v>
      </c>
    </row>
    <row r="23" spans="1:16" ht="22.9" customHeight="1" thickBot="1" x14ac:dyDescent="0.35">
      <c r="A23" s="156"/>
      <c r="B23" s="106"/>
      <c r="C23" s="157" t="s">
        <v>67</v>
      </c>
      <c r="D23" s="108"/>
      <c r="E23" s="158" t="s">
        <v>69</v>
      </c>
      <c r="F23" s="110" t="s">
        <v>55</v>
      </c>
      <c r="G23" s="111">
        <v>2430</v>
      </c>
      <c r="H23" s="112">
        <v>3259</v>
      </c>
      <c r="I23" s="113">
        <v>1399</v>
      </c>
      <c r="J23" s="159"/>
      <c r="K23" s="52">
        <f t="shared" si="1"/>
        <v>0</v>
      </c>
      <c r="L23" s="160" t="e">
        <f>#REF!*2.15</f>
        <v>#REF!</v>
      </c>
      <c r="M23" s="114">
        <v>2050</v>
      </c>
      <c r="N23" s="114">
        <v>2609</v>
      </c>
      <c r="O23" s="115">
        <f t="shared" si="2"/>
        <v>-2050</v>
      </c>
      <c r="P23" s="116" t="e">
        <f t="shared" si="2"/>
        <v>#REF!</v>
      </c>
    </row>
    <row r="24" spans="1:16" ht="22.9" customHeight="1" thickBot="1" x14ac:dyDescent="0.35">
      <c r="A24" s="128" t="s">
        <v>72</v>
      </c>
      <c r="B24" s="129" t="s">
        <v>73</v>
      </c>
      <c r="C24" s="69">
        <v>2646</v>
      </c>
      <c r="D24" s="69" t="s">
        <v>41</v>
      </c>
      <c r="E24" s="70" t="s">
        <v>42</v>
      </c>
      <c r="F24" s="71" t="s">
        <v>43</v>
      </c>
      <c r="G24" s="72">
        <v>1890</v>
      </c>
      <c r="H24" s="73">
        <v>2479</v>
      </c>
      <c r="I24" s="74">
        <v>975</v>
      </c>
      <c r="J24" s="64">
        <f t="shared" si="0"/>
        <v>1023.75</v>
      </c>
      <c r="K24" s="52">
        <f t="shared" si="1"/>
        <v>1689.1875</v>
      </c>
      <c r="L24" s="155" t="e">
        <f>#REF!*2.15</f>
        <v>#REF!</v>
      </c>
      <c r="M24" s="54">
        <v>1360</v>
      </c>
      <c r="N24" s="54">
        <v>1749</v>
      </c>
      <c r="O24" s="55">
        <f t="shared" si="2"/>
        <v>329.1875</v>
      </c>
      <c r="P24" s="56" t="e">
        <f t="shared" si="2"/>
        <v>#REF!</v>
      </c>
    </row>
    <row r="25" spans="1:16" ht="22.9" customHeight="1" thickBot="1" x14ac:dyDescent="0.3">
      <c r="A25" s="161"/>
      <c r="B25" s="121"/>
      <c r="C25" s="77"/>
      <c r="D25" s="77"/>
      <c r="E25" s="78"/>
      <c r="F25" s="79" t="s">
        <v>55</v>
      </c>
      <c r="G25" s="80">
        <v>2220</v>
      </c>
      <c r="H25" s="81">
        <v>2919</v>
      </c>
      <c r="I25" s="82">
        <v>1139</v>
      </c>
      <c r="J25" s="75">
        <f t="shared" si="0"/>
        <v>1195.95</v>
      </c>
      <c r="K25" s="52">
        <f t="shared" si="1"/>
        <v>1973.3174999999999</v>
      </c>
      <c r="L25" s="162" t="e">
        <f>#REF!*2.15</f>
        <v>#REF!</v>
      </c>
      <c r="M25" s="127">
        <v>1570</v>
      </c>
      <c r="N25" s="127">
        <v>1999</v>
      </c>
      <c r="O25" s="66">
        <f t="shared" si="2"/>
        <v>403.31749999999988</v>
      </c>
      <c r="P25" s="67" t="e">
        <f t="shared" si="2"/>
        <v>#REF!</v>
      </c>
    </row>
    <row r="26" spans="1:16" ht="22.9" customHeight="1" thickBot="1" x14ac:dyDescent="0.35">
      <c r="A26" s="44" t="s">
        <v>74</v>
      </c>
      <c r="B26" s="45" t="s">
        <v>75</v>
      </c>
      <c r="C26" s="46">
        <v>2646</v>
      </c>
      <c r="D26" s="46" t="s">
        <v>41</v>
      </c>
      <c r="E26" s="47" t="s">
        <v>42</v>
      </c>
      <c r="F26" s="48" t="s">
        <v>43</v>
      </c>
      <c r="G26" s="49">
        <v>2230</v>
      </c>
      <c r="H26" s="50">
        <v>2929</v>
      </c>
      <c r="I26" s="74">
        <v>975</v>
      </c>
      <c r="J26" s="64">
        <f t="shared" si="0"/>
        <v>1023.75</v>
      </c>
      <c r="K26" s="52">
        <f t="shared" si="1"/>
        <v>1689.1875</v>
      </c>
      <c r="L26" s="155" t="e">
        <f>#REF!*2.15</f>
        <v>#REF!</v>
      </c>
      <c r="M26" s="54">
        <v>1360</v>
      </c>
      <c r="N26" s="54">
        <v>1749</v>
      </c>
      <c r="O26" s="55">
        <f t="shared" ref="O26:P40" si="4">K26-M26</f>
        <v>329.1875</v>
      </c>
      <c r="P26" s="56" t="e">
        <f t="shared" si="4"/>
        <v>#REF!</v>
      </c>
    </row>
    <row r="27" spans="1:16" ht="22.9" customHeight="1" thickBot="1" x14ac:dyDescent="0.3">
      <c r="A27" s="57"/>
      <c r="B27" s="58"/>
      <c r="C27" s="59"/>
      <c r="D27" s="59"/>
      <c r="E27" s="60"/>
      <c r="F27" s="61" t="s">
        <v>55</v>
      </c>
      <c r="G27" s="62">
        <v>2380</v>
      </c>
      <c r="H27" s="63">
        <v>3119</v>
      </c>
      <c r="I27" s="82">
        <v>1139</v>
      </c>
      <c r="J27" s="75">
        <f t="shared" si="0"/>
        <v>1195.95</v>
      </c>
      <c r="K27" s="52">
        <f t="shared" si="1"/>
        <v>1973.3174999999999</v>
      </c>
      <c r="L27" s="162" t="e">
        <f>#REF!*2.15</f>
        <v>#REF!</v>
      </c>
      <c r="M27" s="127">
        <v>1570</v>
      </c>
      <c r="N27" s="127">
        <v>1999</v>
      </c>
      <c r="O27" s="66">
        <f t="shared" si="4"/>
        <v>403.31749999999988</v>
      </c>
      <c r="P27" s="67" t="e">
        <f t="shared" si="4"/>
        <v>#REF!</v>
      </c>
    </row>
    <row r="28" spans="1:16" ht="27" customHeight="1" thickBot="1" x14ac:dyDescent="0.35">
      <c r="A28" s="128" t="s">
        <v>76</v>
      </c>
      <c r="B28" s="68" t="s">
        <v>77</v>
      </c>
      <c r="C28" s="69">
        <v>2646</v>
      </c>
      <c r="D28" s="69" t="s">
        <v>41</v>
      </c>
      <c r="E28" s="70" t="s">
        <v>42</v>
      </c>
      <c r="F28" s="71" t="s">
        <v>43</v>
      </c>
      <c r="G28" s="72">
        <v>2010</v>
      </c>
      <c r="H28" s="73">
        <v>2639</v>
      </c>
      <c r="I28" s="74">
        <v>897</v>
      </c>
      <c r="J28" s="64">
        <f t="shared" si="0"/>
        <v>941.85</v>
      </c>
      <c r="K28" s="52">
        <f t="shared" si="1"/>
        <v>1554.0525</v>
      </c>
      <c r="L28" s="155" t="e">
        <f>#REF!*2.15</f>
        <v>#REF!</v>
      </c>
      <c r="M28" s="54">
        <v>1230</v>
      </c>
      <c r="N28" s="54">
        <v>1569</v>
      </c>
      <c r="O28" s="55">
        <f t="shared" si="4"/>
        <v>324.05250000000001</v>
      </c>
      <c r="P28" s="56" t="e">
        <f t="shared" si="4"/>
        <v>#REF!</v>
      </c>
    </row>
    <row r="29" spans="1:16" ht="27" customHeight="1" thickBot="1" x14ac:dyDescent="0.35">
      <c r="A29" s="161"/>
      <c r="B29" s="76"/>
      <c r="C29" s="77"/>
      <c r="D29" s="77"/>
      <c r="E29" s="78"/>
      <c r="F29" s="86" t="s">
        <v>55</v>
      </c>
      <c r="G29" s="80">
        <v>2170</v>
      </c>
      <c r="H29" s="81">
        <v>2849</v>
      </c>
      <c r="I29" s="82">
        <v>1052</v>
      </c>
      <c r="J29" s="75">
        <f t="shared" si="0"/>
        <v>1104.6000000000001</v>
      </c>
      <c r="K29" s="52">
        <f t="shared" si="1"/>
        <v>1822.5900000000001</v>
      </c>
      <c r="L29" s="163" t="e">
        <f>#REF!*2.15</f>
        <v>#REF!</v>
      </c>
      <c r="M29" s="65">
        <v>1510</v>
      </c>
      <c r="N29" s="65">
        <v>1919</v>
      </c>
      <c r="O29" s="66">
        <f t="shared" si="4"/>
        <v>312.59000000000015</v>
      </c>
      <c r="P29" s="67" t="e">
        <f t="shared" si="4"/>
        <v>#REF!</v>
      </c>
    </row>
    <row r="30" spans="1:16" ht="22.9" customHeight="1" thickBot="1" x14ac:dyDescent="0.35">
      <c r="A30" s="44" t="s">
        <v>78</v>
      </c>
      <c r="B30" s="83" t="s">
        <v>79</v>
      </c>
      <c r="C30" s="46">
        <v>2646</v>
      </c>
      <c r="D30" s="46" t="s">
        <v>41</v>
      </c>
      <c r="E30" s="47" t="s">
        <v>42</v>
      </c>
      <c r="F30" s="48" t="s">
        <v>43</v>
      </c>
      <c r="G30" s="49">
        <v>1770</v>
      </c>
      <c r="H30" s="50">
        <v>2319</v>
      </c>
      <c r="I30" s="74">
        <v>897</v>
      </c>
      <c r="J30" s="64">
        <f t="shared" si="0"/>
        <v>941.85</v>
      </c>
      <c r="K30" s="52">
        <f t="shared" si="1"/>
        <v>1554.0525</v>
      </c>
      <c r="L30" s="155" t="e">
        <f>#REF!*2.15</f>
        <v>#REF!</v>
      </c>
      <c r="M30" s="54">
        <v>1230</v>
      </c>
      <c r="N30" s="54">
        <v>1569</v>
      </c>
      <c r="O30" s="55">
        <f t="shared" si="4"/>
        <v>324.05250000000001</v>
      </c>
      <c r="P30" s="56" t="e">
        <f t="shared" si="4"/>
        <v>#REF!</v>
      </c>
    </row>
    <row r="31" spans="1:16" ht="22.9" customHeight="1" thickBot="1" x14ac:dyDescent="0.35">
      <c r="A31" s="57"/>
      <c r="B31" s="84"/>
      <c r="C31" s="59"/>
      <c r="D31" s="59"/>
      <c r="E31" s="60"/>
      <c r="F31" s="85" t="s">
        <v>55</v>
      </c>
      <c r="G31" s="62">
        <v>2070</v>
      </c>
      <c r="H31" s="63">
        <v>2719</v>
      </c>
      <c r="I31" s="82">
        <v>1052</v>
      </c>
      <c r="J31" s="75">
        <f t="shared" si="0"/>
        <v>1104.6000000000001</v>
      </c>
      <c r="K31" s="52">
        <f t="shared" si="1"/>
        <v>1822.5900000000001</v>
      </c>
      <c r="L31" s="163" t="e">
        <f>#REF!*2.15</f>
        <v>#REF!</v>
      </c>
      <c r="M31" s="65">
        <v>1510</v>
      </c>
      <c r="N31" s="65">
        <v>1919</v>
      </c>
      <c r="O31" s="66">
        <f t="shared" si="4"/>
        <v>312.59000000000015</v>
      </c>
      <c r="P31" s="67" t="e">
        <f t="shared" si="4"/>
        <v>#REF!</v>
      </c>
    </row>
    <row r="32" spans="1:16" ht="22.9" customHeight="1" thickBot="1" x14ac:dyDescent="0.35">
      <c r="A32" s="128" t="s">
        <v>80</v>
      </c>
      <c r="B32" s="129" t="s">
        <v>81</v>
      </c>
      <c r="C32" s="69">
        <v>2646</v>
      </c>
      <c r="D32" s="69" t="s">
        <v>41</v>
      </c>
      <c r="E32" s="70" t="s">
        <v>42</v>
      </c>
      <c r="F32" s="71" t="s">
        <v>43</v>
      </c>
      <c r="G32" s="72">
        <v>2020</v>
      </c>
      <c r="H32" s="73">
        <v>2649</v>
      </c>
      <c r="I32" s="74">
        <v>1047</v>
      </c>
      <c r="J32" s="75">
        <f t="shared" si="0"/>
        <v>1099.3500000000001</v>
      </c>
      <c r="K32" s="52">
        <f t="shared" si="1"/>
        <v>1813.9275000000002</v>
      </c>
      <c r="L32" s="155" t="e">
        <f>#REF!*2.15</f>
        <v>#REF!</v>
      </c>
      <c r="M32" s="54">
        <v>1470</v>
      </c>
      <c r="N32" s="54">
        <v>1869</v>
      </c>
      <c r="O32" s="55">
        <f t="shared" si="4"/>
        <v>343.92750000000024</v>
      </c>
      <c r="P32" s="56" t="e">
        <f t="shared" si="4"/>
        <v>#REF!</v>
      </c>
    </row>
    <row r="33" spans="1:16" ht="22.9" customHeight="1" thickBot="1" x14ac:dyDescent="0.3">
      <c r="A33" s="161"/>
      <c r="B33" s="121"/>
      <c r="C33" s="77"/>
      <c r="D33" s="77"/>
      <c r="E33" s="78"/>
      <c r="F33" s="79" t="s">
        <v>55</v>
      </c>
      <c r="G33" s="80">
        <v>2310</v>
      </c>
      <c r="H33" s="81">
        <v>3039</v>
      </c>
      <c r="I33" s="82">
        <v>1186</v>
      </c>
      <c r="J33" s="75">
        <f t="shared" si="0"/>
        <v>1245.3</v>
      </c>
      <c r="K33" s="52">
        <f t="shared" si="1"/>
        <v>2054.7449999999999</v>
      </c>
      <c r="L33" s="162" t="e">
        <f>#REF!*2.15</f>
        <v>#REF!</v>
      </c>
      <c r="M33" s="127">
        <v>1690</v>
      </c>
      <c r="N33" s="127">
        <v>2149</v>
      </c>
      <c r="O33" s="66">
        <f t="shared" si="4"/>
        <v>364.74499999999989</v>
      </c>
      <c r="P33" s="67" t="e">
        <f t="shared" si="4"/>
        <v>#REF!</v>
      </c>
    </row>
    <row r="34" spans="1:16" ht="22.9" customHeight="1" thickBot="1" x14ac:dyDescent="0.35">
      <c r="A34" s="44" t="s">
        <v>82</v>
      </c>
      <c r="B34" s="45" t="s">
        <v>83</v>
      </c>
      <c r="C34" s="46">
        <v>22293</v>
      </c>
      <c r="D34" s="46" t="s">
        <v>41</v>
      </c>
      <c r="E34" s="164" t="s">
        <v>68</v>
      </c>
      <c r="F34" s="48" t="s">
        <v>43</v>
      </c>
      <c r="G34" s="49">
        <v>1730</v>
      </c>
      <c r="H34" s="50">
        <v>2279</v>
      </c>
      <c r="I34" s="74">
        <v>0</v>
      </c>
      <c r="J34" s="159">
        <f t="shared" si="0"/>
        <v>0</v>
      </c>
      <c r="K34" s="52">
        <f t="shared" si="1"/>
        <v>0</v>
      </c>
      <c r="L34" s="155" t="e">
        <f>#REF!*2.15</f>
        <v>#REF!</v>
      </c>
      <c r="M34" s="54">
        <v>1400</v>
      </c>
      <c r="N34" s="54">
        <v>1779</v>
      </c>
      <c r="O34" s="55">
        <f t="shared" si="4"/>
        <v>-1400</v>
      </c>
      <c r="P34" s="56" t="e">
        <f t="shared" si="4"/>
        <v>#REF!</v>
      </c>
    </row>
    <row r="35" spans="1:16" ht="22.9" customHeight="1" thickBot="1" x14ac:dyDescent="0.3">
      <c r="A35" s="57"/>
      <c r="B35" s="58"/>
      <c r="C35" s="59"/>
      <c r="D35" s="59"/>
      <c r="E35" s="165" t="s">
        <v>69</v>
      </c>
      <c r="F35" s="61" t="s">
        <v>55</v>
      </c>
      <c r="G35" s="62">
        <v>2020</v>
      </c>
      <c r="H35" s="63">
        <v>2649</v>
      </c>
      <c r="I35" s="113"/>
      <c r="J35" s="159">
        <f t="shared" si="0"/>
        <v>0</v>
      </c>
      <c r="K35" s="52">
        <f t="shared" si="1"/>
        <v>0</v>
      </c>
      <c r="L35" s="166"/>
      <c r="M35" s="167"/>
      <c r="N35" s="167"/>
      <c r="O35" s="115">
        <f t="shared" si="4"/>
        <v>0</v>
      </c>
      <c r="P35" s="116">
        <f t="shared" si="4"/>
        <v>0</v>
      </c>
    </row>
    <row r="36" spans="1:16" ht="18" hidden="1" customHeight="1" x14ac:dyDescent="0.3">
      <c r="A36" s="168" t="s">
        <v>84</v>
      </c>
      <c r="B36" s="169" t="s">
        <v>85</v>
      </c>
      <c r="C36" s="69" t="s">
        <v>86</v>
      </c>
      <c r="D36" s="170"/>
      <c r="E36" s="69" t="s">
        <v>87</v>
      </c>
      <c r="F36" s="71" t="s">
        <v>88</v>
      </c>
      <c r="G36" s="72"/>
      <c r="H36" s="171" t="e">
        <f>L36:L92</f>
        <v>#REF!</v>
      </c>
      <c r="I36" s="172"/>
      <c r="J36" s="159">
        <f t="shared" si="0"/>
        <v>0</v>
      </c>
      <c r="K36" s="52">
        <f t="shared" si="1"/>
        <v>0</v>
      </c>
      <c r="L36" s="155" t="e">
        <f>#REF!*2.15</f>
        <v>#REF!</v>
      </c>
      <c r="M36" s="54" t="s">
        <v>89</v>
      </c>
      <c r="N36" s="54" t="s">
        <v>90</v>
      </c>
      <c r="O36" s="55" t="e">
        <f t="shared" si="4"/>
        <v>#VALUE!</v>
      </c>
      <c r="P36" s="56" t="e">
        <f t="shared" si="4"/>
        <v>#REF!</v>
      </c>
    </row>
    <row r="37" spans="1:16" ht="3.6" hidden="1" customHeight="1" x14ac:dyDescent="0.3">
      <c r="A37" s="173"/>
      <c r="B37" s="174"/>
      <c r="C37" s="59"/>
      <c r="D37" s="61"/>
      <c r="E37" s="59"/>
      <c r="F37" s="85" t="s">
        <v>91</v>
      </c>
      <c r="G37" s="62"/>
      <c r="H37" s="175" t="e">
        <f>L37:L93</f>
        <v>#REF!</v>
      </c>
      <c r="I37" s="176"/>
      <c r="J37" s="159">
        <f t="shared" si="0"/>
        <v>0</v>
      </c>
      <c r="K37" s="52">
        <f t="shared" si="1"/>
        <v>0</v>
      </c>
      <c r="L37" s="177" t="e">
        <f>#REF!*2.15</f>
        <v>#REF!</v>
      </c>
      <c r="M37" s="178" t="s">
        <v>92</v>
      </c>
      <c r="N37" s="178" t="s">
        <v>93</v>
      </c>
      <c r="O37" s="179" t="e">
        <f t="shared" si="4"/>
        <v>#VALUE!</v>
      </c>
      <c r="P37" s="180" t="e">
        <f t="shared" si="4"/>
        <v>#REF!</v>
      </c>
    </row>
    <row r="38" spans="1:16" ht="27" customHeight="1" thickBot="1" x14ac:dyDescent="0.3">
      <c r="A38" s="181" t="s">
        <v>94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3">
        <f t="shared" si="4"/>
        <v>0</v>
      </c>
      <c r="P38" s="183">
        <f t="shared" si="4"/>
        <v>0</v>
      </c>
    </row>
    <row r="39" spans="1:16" ht="21" x14ac:dyDescent="0.3">
      <c r="A39" s="184" t="s">
        <v>94</v>
      </c>
      <c r="B39" s="185" t="s">
        <v>95</v>
      </c>
      <c r="C39" s="186">
        <v>2646</v>
      </c>
      <c r="D39" s="187" t="s">
        <v>41</v>
      </c>
      <c r="E39" s="188" t="s">
        <v>42</v>
      </c>
      <c r="F39" s="189" t="s">
        <v>96</v>
      </c>
      <c r="G39" s="190">
        <v>380</v>
      </c>
      <c r="H39" s="73">
        <v>489</v>
      </c>
      <c r="I39" s="191">
        <v>145</v>
      </c>
      <c r="J39" s="134">
        <f t="shared" si="0"/>
        <v>152.25</v>
      </c>
      <c r="K39" s="192">
        <v>270</v>
      </c>
      <c r="L39" s="193">
        <v>349</v>
      </c>
      <c r="M39" s="194">
        <v>250</v>
      </c>
      <c r="N39" s="194">
        <v>299</v>
      </c>
      <c r="O39" s="66">
        <f t="shared" si="4"/>
        <v>20</v>
      </c>
      <c r="P39" s="66">
        <f t="shared" si="4"/>
        <v>50</v>
      </c>
    </row>
    <row r="40" spans="1:16" ht="21" x14ac:dyDescent="0.3">
      <c r="A40" s="184"/>
      <c r="B40" s="195" t="s">
        <v>97</v>
      </c>
      <c r="C40" s="186"/>
      <c r="D40" s="187"/>
      <c r="E40" s="188"/>
      <c r="F40" s="189"/>
      <c r="G40" s="190">
        <v>380</v>
      </c>
      <c r="H40" s="73">
        <v>489</v>
      </c>
      <c r="I40" s="196">
        <v>110</v>
      </c>
      <c r="J40" s="134">
        <f t="shared" si="0"/>
        <v>115.5</v>
      </c>
      <c r="K40" s="197">
        <v>250</v>
      </c>
      <c r="L40" s="198">
        <v>329</v>
      </c>
      <c r="M40" s="199">
        <v>220</v>
      </c>
      <c r="N40" s="199">
        <v>299</v>
      </c>
      <c r="O40" s="66">
        <f t="shared" si="4"/>
        <v>30</v>
      </c>
      <c r="P40" s="66">
        <f t="shared" si="4"/>
        <v>30</v>
      </c>
    </row>
    <row r="41" spans="1:16" ht="21" x14ac:dyDescent="0.3">
      <c r="A41" s="184"/>
      <c r="B41" s="185" t="s">
        <v>98</v>
      </c>
      <c r="C41" s="186"/>
      <c r="D41" s="187"/>
      <c r="E41" s="188"/>
      <c r="F41" s="189"/>
      <c r="G41" s="190">
        <v>280</v>
      </c>
      <c r="H41" s="73">
        <v>349</v>
      </c>
      <c r="I41" s="191"/>
      <c r="J41" s="134"/>
      <c r="K41" s="192"/>
      <c r="L41" s="193"/>
      <c r="M41" s="194"/>
      <c r="N41" s="194"/>
      <c r="O41" s="66"/>
      <c r="P41" s="66"/>
    </row>
    <row r="42" spans="1:16" ht="21" x14ac:dyDescent="0.3">
      <c r="A42" s="184"/>
      <c r="B42" s="185" t="s">
        <v>99</v>
      </c>
      <c r="C42" s="186"/>
      <c r="D42" s="187"/>
      <c r="E42" s="188"/>
      <c r="F42" s="189"/>
      <c r="G42" s="190">
        <v>250</v>
      </c>
      <c r="H42" s="73">
        <v>329</v>
      </c>
      <c r="I42" s="196">
        <v>110</v>
      </c>
      <c r="J42" s="134">
        <f t="shared" si="0"/>
        <v>115.5</v>
      </c>
      <c r="K42" s="197">
        <v>250</v>
      </c>
      <c r="L42" s="198">
        <v>329</v>
      </c>
      <c r="M42" s="194">
        <v>220</v>
      </c>
      <c r="N42" s="199">
        <v>299</v>
      </c>
      <c r="O42" s="66">
        <f t="shared" ref="O42:P88" si="5">K42-M42</f>
        <v>30</v>
      </c>
      <c r="P42" s="66">
        <f t="shared" si="5"/>
        <v>30</v>
      </c>
    </row>
    <row r="43" spans="1:16" ht="21" customHeight="1" x14ac:dyDescent="0.3">
      <c r="A43" s="200"/>
      <c r="B43" s="201" t="s">
        <v>100</v>
      </c>
      <c r="C43" s="202"/>
      <c r="D43" s="203"/>
      <c r="E43" s="188"/>
      <c r="F43" s="204"/>
      <c r="G43" s="205">
        <v>280</v>
      </c>
      <c r="H43" s="73">
        <v>349</v>
      </c>
      <c r="I43" s="196">
        <v>130</v>
      </c>
      <c r="J43" s="134">
        <f t="shared" si="0"/>
        <v>136.5</v>
      </c>
      <c r="K43" s="197">
        <v>250</v>
      </c>
      <c r="L43" s="198">
        <v>329</v>
      </c>
      <c r="M43" s="206">
        <v>220</v>
      </c>
      <c r="N43" s="199">
        <v>299</v>
      </c>
      <c r="O43" s="66">
        <f t="shared" si="5"/>
        <v>30</v>
      </c>
      <c r="P43" s="66">
        <f t="shared" si="5"/>
        <v>30</v>
      </c>
    </row>
    <row r="44" spans="1:16" ht="21.75" customHeight="1" thickBot="1" x14ac:dyDescent="0.35">
      <c r="A44" s="207"/>
      <c r="B44" s="208" t="s">
        <v>101</v>
      </c>
      <c r="C44" s="209"/>
      <c r="D44" s="210"/>
      <c r="E44" s="211"/>
      <c r="F44" s="212"/>
      <c r="G44" s="213">
        <v>280</v>
      </c>
      <c r="H44" s="73">
        <v>349</v>
      </c>
      <c r="I44" s="191">
        <v>110</v>
      </c>
      <c r="J44" s="134">
        <f t="shared" si="0"/>
        <v>115.5</v>
      </c>
      <c r="K44" s="192">
        <v>250</v>
      </c>
      <c r="L44" s="193">
        <v>329</v>
      </c>
      <c r="M44" s="214">
        <v>220</v>
      </c>
      <c r="N44" s="199">
        <v>299</v>
      </c>
      <c r="O44" s="66">
        <f t="shared" si="5"/>
        <v>30</v>
      </c>
      <c r="P44" s="66">
        <f t="shared" si="5"/>
        <v>30</v>
      </c>
    </row>
    <row r="45" spans="1:16" ht="24.75" customHeight="1" thickBot="1" x14ac:dyDescent="0.3">
      <c r="A45" s="215" t="s">
        <v>102</v>
      </c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66">
        <f t="shared" si="5"/>
        <v>0</v>
      </c>
      <c r="P45" s="66">
        <f t="shared" si="5"/>
        <v>0</v>
      </c>
    </row>
    <row r="46" spans="1:16" ht="30.75" customHeight="1" thickBot="1" x14ac:dyDescent="0.3">
      <c r="A46" s="217" t="s">
        <v>103</v>
      </c>
      <c r="B46" s="218" t="s">
        <v>104</v>
      </c>
      <c r="C46" s="219" t="s">
        <v>105</v>
      </c>
      <c r="D46" s="220" t="s">
        <v>106</v>
      </c>
      <c r="E46" s="221" t="s">
        <v>2</v>
      </c>
      <c r="F46" s="222" t="s">
        <v>107</v>
      </c>
      <c r="G46" s="223">
        <v>1150</v>
      </c>
      <c r="H46" s="224">
        <v>1449</v>
      </c>
      <c r="I46" s="82"/>
      <c r="J46" s="134">
        <f t="shared" ref="J46" si="6">I46*1.05</f>
        <v>0</v>
      </c>
      <c r="K46" s="225" t="e">
        <f>#REF!*1.65</f>
        <v>#REF!</v>
      </c>
      <c r="L46" s="162" t="e">
        <f>#REF!*2.15</f>
        <v>#REF!</v>
      </c>
      <c r="M46" s="226">
        <v>750</v>
      </c>
      <c r="N46" s="199">
        <v>1050</v>
      </c>
      <c r="O46" s="66" t="e">
        <f t="shared" si="5"/>
        <v>#REF!</v>
      </c>
      <c r="P46" s="66" t="e">
        <f t="shared" si="5"/>
        <v>#REF!</v>
      </c>
    </row>
    <row r="47" spans="1:16" ht="30.75" customHeight="1" x14ac:dyDescent="0.25">
      <c r="A47" s="227" t="s">
        <v>108</v>
      </c>
      <c r="B47" s="228" t="s">
        <v>109</v>
      </c>
      <c r="C47" s="229" t="s">
        <v>105</v>
      </c>
      <c r="D47" s="230"/>
      <c r="E47" s="228" t="s">
        <v>2</v>
      </c>
      <c r="F47" s="231"/>
      <c r="G47" s="232">
        <v>670</v>
      </c>
      <c r="H47" s="233">
        <v>849</v>
      </c>
      <c r="I47" s="74"/>
      <c r="J47" s="134">
        <f t="shared" si="0"/>
        <v>0</v>
      </c>
      <c r="K47" s="234" t="e">
        <f>#REF!*1.65</f>
        <v>#REF!</v>
      </c>
      <c r="L47" s="235" t="e">
        <f>#REF!*2.15</f>
        <v>#REF!</v>
      </c>
      <c r="M47" s="236">
        <v>430</v>
      </c>
      <c r="N47" s="237">
        <v>590</v>
      </c>
      <c r="O47" s="66" t="e">
        <f t="shared" si="5"/>
        <v>#REF!</v>
      </c>
      <c r="P47" s="66" t="e">
        <f t="shared" si="5"/>
        <v>#REF!</v>
      </c>
    </row>
    <row r="48" spans="1:16" ht="30.75" customHeight="1" x14ac:dyDescent="0.25">
      <c r="A48" s="227" t="s">
        <v>110</v>
      </c>
      <c r="B48" s="228" t="s">
        <v>111</v>
      </c>
      <c r="C48" s="229"/>
      <c r="D48" s="230"/>
      <c r="E48" s="228" t="s">
        <v>112</v>
      </c>
      <c r="F48" s="231"/>
      <c r="G48" s="232">
        <v>890</v>
      </c>
      <c r="H48" s="233">
        <v>1159</v>
      </c>
      <c r="I48" s="82"/>
      <c r="J48" s="134">
        <f t="shared" si="0"/>
        <v>0</v>
      </c>
      <c r="K48" s="225" t="e">
        <f>#REF!*1.65</f>
        <v>#REF!</v>
      </c>
      <c r="L48" s="162" t="e">
        <f>#REF!*2.15</f>
        <v>#REF!</v>
      </c>
      <c r="M48" s="127">
        <v>500</v>
      </c>
      <c r="N48" s="199">
        <v>680</v>
      </c>
      <c r="O48" s="66" t="e">
        <f t="shared" si="5"/>
        <v>#REF!</v>
      </c>
      <c r="P48" s="66" t="e">
        <f t="shared" si="5"/>
        <v>#REF!</v>
      </c>
    </row>
    <row r="49" spans="1:16" ht="30.75" customHeight="1" x14ac:dyDescent="0.25">
      <c r="A49" s="238" t="s">
        <v>113</v>
      </c>
      <c r="B49" s="239" t="s">
        <v>114</v>
      </c>
      <c r="C49" s="229"/>
      <c r="D49" s="230"/>
      <c r="E49" s="240" t="s">
        <v>2</v>
      </c>
      <c r="F49" s="231"/>
      <c r="G49" s="135">
        <v>830</v>
      </c>
      <c r="H49" s="241">
        <v>1099</v>
      </c>
      <c r="I49" s="82"/>
      <c r="J49" s="134">
        <f t="shared" si="0"/>
        <v>0</v>
      </c>
      <c r="K49" s="225" t="e">
        <f>#REF!*1.65</f>
        <v>#REF!</v>
      </c>
      <c r="L49" s="162" t="e">
        <f>#REF!*2.15</f>
        <v>#REF!</v>
      </c>
      <c r="M49" s="226">
        <v>430</v>
      </c>
      <c r="N49" s="242">
        <v>580</v>
      </c>
      <c r="O49" s="66" t="e">
        <f t="shared" si="5"/>
        <v>#REF!</v>
      </c>
      <c r="P49" s="66" t="e">
        <f t="shared" si="5"/>
        <v>#REF!</v>
      </c>
    </row>
    <row r="50" spans="1:16" ht="30.75" customHeight="1" x14ac:dyDescent="0.25">
      <c r="A50" s="243" t="s">
        <v>115</v>
      </c>
      <c r="B50" s="239" t="s">
        <v>116</v>
      </c>
      <c r="C50" s="229"/>
      <c r="D50" s="230"/>
      <c r="E50" s="228" t="s">
        <v>117</v>
      </c>
      <c r="F50" s="231"/>
      <c r="G50" s="232">
        <v>1280</v>
      </c>
      <c r="H50" s="233">
        <v>1639</v>
      </c>
      <c r="I50" s="82"/>
      <c r="J50" s="134">
        <f t="shared" si="0"/>
        <v>0</v>
      </c>
      <c r="K50" s="225" t="e">
        <f>#REF!*1.65</f>
        <v>#REF!</v>
      </c>
      <c r="L50" s="162" t="e">
        <f>#REF!*2.15</f>
        <v>#REF!</v>
      </c>
      <c r="M50" s="226">
        <v>770</v>
      </c>
      <c r="N50" s="199">
        <v>990</v>
      </c>
      <c r="O50" s="66" t="e">
        <f t="shared" si="5"/>
        <v>#REF!</v>
      </c>
      <c r="P50" s="66" t="e">
        <f t="shared" si="5"/>
        <v>#REF!</v>
      </c>
    </row>
    <row r="51" spans="1:16" ht="30.75" customHeight="1" x14ac:dyDescent="0.25">
      <c r="A51" s="243" t="s">
        <v>118</v>
      </c>
      <c r="B51" s="239" t="s">
        <v>119</v>
      </c>
      <c r="C51" s="244" t="s">
        <v>105</v>
      </c>
      <c r="D51" s="230"/>
      <c r="E51" s="228" t="s">
        <v>117</v>
      </c>
      <c r="F51" s="231"/>
      <c r="G51" s="232">
        <v>1250</v>
      </c>
      <c r="H51" s="233">
        <v>1589</v>
      </c>
      <c r="I51" s="82"/>
      <c r="J51" s="196"/>
      <c r="K51" s="225" t="e">
        <f>#REF!*1.65</f>
        <v>#REF!</v>
      </c>
      <c r="L51" s="162" t="e">
        <f>#REF!*2.15</f>
        <v>#REF!</v>
      </c>
      <c r="M51" s="226">
        <v>900</v>
      </c>
      <c r="N51" s="199">
        <v>1250</v>
      </c>
      <c r="O51" s="66" t="e">
        <f t="shared" si="5"/>
        <v>#REF!</v>
      </c>
      <c r="P51" s="66" t="e">
        <f t="shared" si="5"/>
        <v>#REF!</v>
      </c>
    </row>
    <row r="52" spans="1:16" ht="30.75" customHeight="1" thickBot="1" x14ac:dyDescent="0.3">
      <c r="A52" s="243" t="s">
        <v>120</v>
      </c>
      <c r="B52" s="245" t="s">
        <v>121</v>
      </c>
      <c r="C52" s="244" t="s">
        <v>105</v>
      </c>
      <c r="D52" s="230"/>
      <c r="E52" s="244" t="s">
        <v>2</v>
      </c>
      <c r="F52" s="231"/>
      <c r="G52" s="135">
        <v>1280</v>
      </c>
      <c r="H52" s="241">
        <v>1639</v>
      </c>
      <c r="I52" s="246"/>
      <c r="J52" s="134">
        <f t="shared" ref="J52" si="7">I52*1.05</f>
        <v>0</v>
      </c>
      <c r="K52" s="247" t="e">
        <f>#REF!*1.65</f>
        <v>#REF!</v>
      </c>
      <c r="L52" s="248" t="e">
        <f>#REF!*2.15</f>
        <v>#REF!</v>
      </c>
      <c r="M52" s="249">
        <v>900</v>
      </c>
      <c r="N52" s="214">
        <v>1290</v>
      </c>
      <c r="O52" s="66" t="e">
        <f t="shared" si="5"/>
        <v>#REF!</v>
      </c>
      <c r="P52" s="66" t="e">
        <f t="shared" si="5"/>
        <v>#REF!</v>
      </c>
    </row>
    <row r="53" spans="1:16" ht="30.75" customHeight="1" thickBot="1" x14ac:dyDescent="0.3">
      <c r="A53" s="250" t="s">
        <v>122</v>
      </c>
      <c r="B53" s="251" t="s">
        <v>104</v>
      </c>
      <c r="C53" s="252" t="s">
        <v>123</v>
      </c>
      <c r="D53" s="253"/>
      <c r="E53" s="252" t="s">
        <v>2</v>
      </c>
      <c r="F53" s="254"/>
      <c r="G53" s="62">
        <v>1250</v>
      </c>
      <c r="H53" s="255">
        <v>1589</v>
      </c>
      <c r="I53" s="82"/>
      <c r="J53" s="134">
        <f t="shared" si="0"/>
        <v>0</v>
      </c>
      <c r="K53" s="225" t="e">
        <f>#REF!*1.65</f>
        <v>#REF!</v>
      </c>
      <c r="L53" s="162" t="e">
        <f>#REF!*2.15</f>
        <v>#REF!</v>
      </c>
      <c r="M53" s="226">
        <v>590</v>
      </c>
      <c r="N53" s="242">
        <v>810</v>
      </c>
      <c r="O53" s="66" t="e">
        <f t="shared" si="5"/>
        <v>#REF!</v>
      </c>
      <c r="P53" s="66" t="e">
        <f t="shared" si="5"/>
        <v>#REF!</v>
      </c>
    </row>
    <row r="54" spans="1:16" ht="25.5" customHeight="1" thickBot="1" x14ac:dyDescent="0.3">
      <c r="A54" s="256" t="s">
        <v>124</v>
      </c>
      <c r="B54" s="257"/>
      <c r="C54" s="257"/>
      <c r="D54" s="257"/>
      <c r="E54" s="257"/>
      <c r="F54" s="257"/>
      <c r="G54" s="257"/>
      <c r="H54" s="257"/>
      <c r="I54" s="258"/>
      <c r="J54" s="258"/>
      <c r="K54" s="258"/>
      <c r="L54" s="258"/>
      <c r="M54" s="259"/>
      <c r="N54" s="26"/>
      <c r="O54" s="66">
        <f t="shared" si="5"/>
        <v>0</v>
      </c>
      <c r="P54" s="66">
        <f t="shared" si="5"/>
        <v>0</v>
      </c>
    </row>
    <row r="55" spans="1:16" ht="13.5" customHeight="1" x14ac:dyDescent="0.25">
      <c r="A55" s="260" t="s">
        <v>125</v>
      </c>
      <c r="B55" s="261" t="s">
        <v>126</v>
      </c>
      <c r="C55" s="262" t="s">
        <v>123</v>
      </c>
      <c r="D55" s="262" t="s">
        <v>127</v>
      </c>
      <c r="E55" s="221" t="s">
        <v>2</v>
      </c>
      <c r="F55" s="263" t="s">
        <v>128</v>
      </c>
      <c r="G55" s="264">
        <v>260</v>
      </c>
      <c r="H55" s="265">
        <v>329</v>
      </c>
      <c r="I55" s="82"/>
      <c r="J55" s="134">
        <f t="shared" si="0"/>
        <v>0</v>
      </c>
      <c r="K55" s="225" t="e">
        <f>#REF!*1.65</f>
        <v>#REF!</v>
      </c>
      <c r="L55" s="266" t="e">
        <f>#REF!*2.15</f>
        <v>#REF!</v>
      </c>
      <c r="M55" s="267">
        <v>180</v>
      </c>
      <c r="N55" s="268">
        <v>250</v>
      </c>
      <c r="O55" s="66" t="e">
        <f t="shared" si="5"/>
        <v>#REF!</v>
      </c>
      <c r="P55" s="66" t="e">
        <f t="shared" si="5"/>
        <v>#REF!</v>
      </c>
    </row>
    <row r="56" spans="1:16" ht="13.5" customHeight="1" thickBot="1" x14ac:dyDescent="0.3">
      <c r="A56" s="269"/>
      <c r="B56" s="270"/>
      <c r="C56" s="271"/>
      <c r="D56" s="271"/>
      <c r="E56" s="228" t="s">
        <v>129</v>
      </c>
      <c r="F56" s="229"/>
      <c r="G56" s="272"/>
      <c r="H56" s="273"/>
      <c r="I56" s="82"/>
      <c r="J56" s="134">
        <f t="shared" si="0"/>
        <v>0</v>
      </c>
      <c r="K56" s="225" t="e">
        <f>#REF!*1.65</f>
        <v>#REF!</v>
      </c>
      <c r="L56" s="266" t="e">
        <f>#REF!*2.15</f>
        <v>#REF!</v>
      </c>
      <c r="M56" s="274"/>
      <c r="N56" s="275"/>
      <c r="O56" s="66" t="e">
        <f t="shared" si="5"/>
        <v>#REF!</v>
      </c>
      <c r="P56" s="66" t="e">
        <f t="shared" si="5"/>
        <v>#REF!</v>
      </c>
    </row>
    <row r="57" spans="1:16" ht="13.5" customHeight="1" x14ac:dyDescent="0.25">
      <c r="A57" s="269"/>
      <c r="B57" s="270"/>
      <c r="C57" s="271"/>
      <c r="D57" s="271"/>
      <c r="E57" s="228" t="s">
        <v>130</v>
      </c>
      <c r="F57" s="229" t="s">
        <v>131</v>
      </c>
      <c r="G57" s="272">
        <v>300</v>
      </c>
      <c r="H57" s="273">
        <v>379</v>
      </c>
      <c r="I57" s="82"/>
      <c r="J57" s="134">
        <f t="shared" si="0"/>
        <v>0</v>
      </c>
      <c r="K57" s="225" t="e">
        <f>#REF!*1.65</f>
        <v>#REF!</v>
      </c>
      <c r="L57" s="266" t="e">
        <f>#REF!*2.15</f>
        <v>#REF!</v>
      </c>
      <c r="M57" s="267">
        <v>220</v>
      </c>
      <c r="N57" s="268">
        <v>299</v>
      </c>
      <c r="O57" s="66" t="e">
        <f t="shared" si="5"/>
        <v>#REF!</v>
      </c>
      <c r="P57" s="66" t="e">
        <f t="shared" si="5"/>
        <v>#REF!</v>
      </c>
    </row>
    <row r="58" spans="1:16" ht="13.5" customHeight="1" thickBot="1" x14ac:dyDescent="0.3">
      <c r="A58" s="269"/>
      <c r="B58" s="270"/>
      <c r="C58" s="271"/>
      <c r="D58" s="271"/>
      <c r="E58" s="228" t="s">
        <v>132</v>
      </c>
      <c r="F58" s="229"/>
      <c r="G58" s="272"/>
      <c r="H58" s="273"/>
      <c r="I58" s="82"/>
      <c r="J58" s="134">
        <f t="shared" si="0"/>
        <v>0</v>
      </c>
      <c r="K58" s="225" t="e">
        <f>#REF!*1.65</f>
        <v>#REF!</v>
      </c>
      <c r="L58" s="266" t="e">
        <f>#REF!*2.15</f>
        <v>#REF!</v>
      </c>
      <c r="M58" s="274"/>
      <c r="N58" s="275"/>
      <c r="O58" s="66" t="e">
        <f t="shared" si="5"/>
        <v>#REF!</v>
      </c>
      <c r="P58" s="66" t="e">
        <f t="shared" si="5"/>
        <v>#REF!</v>
      </c>
    </row>
    <row r="59" spans="1:16" ht="13.5" customHeight="1" x14ac:dyDescent="0.25">
      <c r="A59" s="269"/>
      <c r="B59" s="270"/>
      <c r="C59" s="271"/>
      <c r="D59" s="271"/>
      <c r="E59" s="228" t="s">
        <v>133</v>
      </c>
      <c r="F59" s="229" t="s">
        <v>134</v>
      </c>
      <c r="G59" s="272">
        <v>350</v>
      </c>
      <c r="H59" s="273">
        <v>449</v>
      </c>
      <c r="I59" s="82"/>
      <c r="J59" s="196"/>
      <c r="K59" s="225" t="e">
        <f>#REF!*1.65</f>
        <v>#REF!</v>
      </c>
      <c r="L59" s="266" t="e">
        <f>#REF!*2.15</f>
        <v>#REF!</v>
      </c>
      <c r="M59" s="267">
        <v>240</v>
      </c>
      <c r="N59" s="268">
        <v>349</v>
      </c>
      <c r="O59" s="66" t="e">
        <f t="shared" si="5"/>
        <v>#REF!</v>
      </c>
      <c r="P59" s="66" t="e">
        <f t="shared" si="5"/>
        <v>#REF!</v>
      </c>
    </row>
    <row r="60" spans="1:16" ht="13.5" customHeight="1" thickBot="1" x14ac:dyDescent="0.3">
      <c r="A60" s="269"/>
      <c r="B60" s="270"/>
      <c r="C60" s="271"/>
      <c r="D60" s="271"/>
      <c r="E60" s="228" t="s">
        <v>135</v>
      </c>
      <c r="F60" s="229"/>
      <c r="G60" s="272"/>
      <c r="H60" s="273"/>
      <c r="I60" s="82"/>
      <c r="J60" s="64">
        <f t="shared" ref="J60:J86" si="8">I60*1.05</f>
        <v>0</v>
      </c>
      <c r="K60" s="225" t="e">
        <f>#REF!*1.65</f>
        <v>#REF!</v>
      </c>
      <c r="L60" s="266" t="e">
        <f>#REF!*2.15</f>
        <v>#REF!</v>
      </c>
      <c r="M60" s="274"/>
      <c r="N60" s="275"/>
      <c r="O60" s="66" t="e">
        <f t="shared" si="5"/>
        <v>#REF!</v>
      </c>
      <c r="P60" s="66" t="e">
        <f t="shared" si="5"/>
        <v>#REF!</v>
      </c>
    </row>
    <row r="61" spans="1:16" ht="13.5" customHeight="1" x14ac:dyDescent="0.25">
      <c r="A61" s="269"/>
      <c r="B61" s="270"/>
      <c r="C61" s="271"/>
      <c r="D61" s="271"/>
      <c r="E61" s="276" t="s">
        <v>2</v>
      </c>
      <c r="F61" s="229" t="s">
        <v>136</v>
      </c>
      <c r="G61" s="272">
        <v>410</v>
      </c>
      <c r="H61" s="273">
        <v>519</v>
      </c>
      <c r="I61" s="82"/>
      <c r="J61" s="134">
        <f t="shared" si="8"/>
        <v>0</v>
      </c>
      <c r="K61" s="225" t="e">
        <f>#REF!*1.65</f>
        <v>#REF!</v>
      </c>
      <c r="L61" s="266" t="e">
        <f>#REF!*2.15</f>
        <v>#REF!</v>
      </c>
      <c r="M61" s="267">
        <v>220</v>
      </c>
      <c r="N61" s="268">
        <v>299</v>
      </c>
      <c r="O61" s="66" t="e">
        <f t="shared" si="5"/>
        <v>#REF!</v>
      </c>
      <c r="P61" s="66" t="e">
        <f t="shared" si="5"/>
        <v>#REF!</v>
      </c>
    </row>
    <row r="62" spans="1:16" ht="13.5" customHeight="1" thickBot="1" x14ac:dyDescent="0.3">
      <c r="A62" s="277"/>
      <c r="B62" s="278"/>
      <c r="C62" s="279"/>
      <c r="D62" s="279"/>
      <c r="E62" s="280"/>
      <c r="F62" s="281"/>
      <c r="G62" s="282"/>
      <c r="H62" s="283"/>
      <c r="I62" s="82"/>
      <c r="J62" s="134">
        <f t="shared" si="8"/>
        <v>0</v>
      </c>
      <c r="K62" s="225" t="e">
        <f>#REF!*1.65</f>
        <v>#REF!</v>
      </c>
      <c r="L62" s="266" t="e">
        <f>#REF!*2.15</f>
        <v>#REF!</v>
      </c>
      <c r="M62" s="274"/>
      <c r="N62" s="275"/>
      <c r="O62" s="66" t="e">
        <f t="shared" si="5"/>
        <v>#REF!</v>
      </c>
      <c r="P62" s="66" t="e">
        <f t="shared" si="5"/>
        <v>#REF!</v>
      </c>
    </row>
    <row r="63" spans="1:16" ht="11.25" customHeight="1" x14ac:dyDescent="0.25">
      <c r="A63" s="260" t="s">
        <v>137</v>
      </c>
      <c r="B63" s="261" t="s">
        <v>138</v>
      </c>
      <c r="C63" s="262" t="s">
        <v>123</v>
      </c>
      <c r="D63" s="262" t="s">
        <v>139</v>
      </c>
      <c r="E63" s="222" t="s">
        <v>2</v>
      </c>
      <c r="F63" s="263" t="s">
        <v>128</v>
      </c>
      <c r="G63" s="264">
        <v>400</v>
      </c>
      <c r="H63" s="265">
        <v>509</v>
      </c>
      <c r="I63" s="82"/>
      <c r="J63" s="134">
        <f t="shared" si="8"/>
        <v>0</v>
      </c>
      <c r="K63" s="225" t="e">
        <f>#REF!*1.65</f>
        <v>#REF!</v>
      </c>
      <c r="L63" s="266" t="e">
        <f>#REF!*2.15</f>
        <v>#REF!</v>
      </c>
      <c r="M63" s="267">
        <v>180</v>
      </c>
      <c r="N63" s="268">
        <v>250</v>
      </c>
      <c r="O63" s="66" t="e">
        <f t="shared" si="5"/>
        <v>#REF!</v>
      </c>
      <c r="P63" s="66" t="e">
        <f t="shared" si="5"/>
        <v>#REF!</v>
      </c>
    </row>
    <row r="64" spans="1:16" ht="11.25" customHeight="1" thickBot="1" x14ac:dyDescent="0.3">
      <c r="A64" s="269"/>
      <c r="B64" s="270"/>
      <c r="C64" s="271"/>
      <c r="D64" s="271"/>
      <c r="E64" s="231"/>
      <c r="F64" s="229"/>
      <c r="G64" s="272"/>
      <c r="H64" s="273"/>
      <c r="I64" s="82"/>
      <c r="J64" s="134">
        <f t="shared" si="8"/>
        <v>0</v>
      </c>
      <c r="K64" s="225" t="e">
        <f>#REF!*1.65</f>
        <v>#REF!</v>
      </c>
      <c r="L64" s="266" t="e">
        <f>#REF!*2.15</f>
        <v>#REF!</v>
      </c>
      <c r="M64" s="284"/>
      <c r="N64" s="285"/>
      <c r="O64" s="66" t="e">
        <f t="shared" si="5"/>
        <v>#REF!</v>
      </c>
      <c r="P64" s="66" t="e">
        <f t="shared" si="5"/>
        <v>#REF!</v>
      </c>
    </row>
    <row r="65" spans="1:16" ht="11.25" customHeight="1" x14ac:dyDescent="0.25">
      <c r="A65" s="269"/>
      <c r="B65" s="270"/>
      <c r="C65" s="271"/>
      <c r="D65" s="271"/>
      <c r="E65" s="231"/>
      <c r="F65" s="229" t="s">
        <v>131</v>
      </c>
      <c r="G65" s="272">
        <v>440</v>
      </c>
      <c r="H65" s="273">
        <v>560</v>
      </c>
      <c r="I65" s="82"/>
      <c r="J65" s="134">
        <f t="shared" si="8"/>
        <v>0</v>
      </c>
      <c r="K65" s="225" t="e">
        <f>#REF!*1.65</f>
        <v>#REF!</v>
      </c>
      <c r="L65" s="266" t="e">
        <f>#REF!*2.15</f>
        <v>#REF!</v>
      </c>
      <c r="M65" s="267">
        <v>220</v>
      </c>
      <c r="N65" s="268">
        <v>299</v>
      </c>
      <c r="O65" s="66" t="e">
        <f t="shared" si="5"/>
        <v>#REF!</v>
      </c>
      <c r="P65" s="66" t="e">
        <f t="shared" si="5"/>
        <v>#REF!</v>
      </c>
    </row>
    <row r="66" spans="1:16" ht="11.25" customHeight="1" thickBot="1" x14ac:dyDescent="0.3">
      <c r="A66" s="269"/>
      <c r="B66" s="270"/>
      <c r="C66" s="271"/>
      <c r="D66" s="271"/>
      <c r="E66" s="231"/>
      <c r="F66" s="229"/>
      <c r="G66" s="272"/>
      <c r="H66" s="273"/>
      <c r="I66" s="82"/>
      <c r="J66" s="134">
        <f t="shared" si="8"/>
        <v>0</v>
      </c>
      <c r="K66" s="225" t="e">
        <f>#REF!*1.65</f>
        <v>#REF!</v>
      </c>
      <c r="L66" s="266" t="e">
        <f>#REF!*2.15</f>
        <v>#REF!</v>
      </c>
      <c r="M66" s="274"/>
      <c r="N66" s="275"/>
      <c r="O66" s="66" t="e">
        <f t="shared" si="5"/>
        <v>#REF!</v>
      </c>
      <c r="P66" s="66" t="e">
        <f t="shared" si="5"/>
        <v>#REF!</v>
      </c>
    </row>
    <row r="67" spans="1:16" ht="11.25" customHeight="1" x14ac:dyDescent="0.25">
      <c r="A67" s="269"/>
      <c r="B67" s="270"/>
      <c r="C67" s="271"/>
      <c r="D67" s="271"/>
      <c r="E67" s="231"/>
      <c r="F67" s="229" t="s">
        <v>134</v>
      </c>
      <c r="G67" s="272">
        <v>510</v>
      </c>
      <c r="H67" s="273">
        <v>649</v>
      </c>
      <c r="I67" s="82"/>
      <c r="J67" s="196"/>
      <c r="K67" s="225" t="e">
        <f>#REF!*1.65</f>
        <v>#REF!</v>
      </c>
      <c r="L67" s="266" t="e">
        <f>#REF!*2.15</f>
        <v>#REF!</v>
      </c>
      <c r="M67" s="267">
        <v>240</v>
      </c>
      <c r="N67" s="268">
        <v>349</v>
      </c>
      <c r="O67" s="66" t="e">
        <f t="shared" si="5"/>
        <v>#REF!</v>
      </c>
      <c r="P67" s="66" t="e">
        <f t="shared" si="5"/>
        <v>#REF!</v>
      </c>
    </row>
    <row r="68" spans="1:16" ht="11.25" customHeight="1" thickBot="1" x14ac:dyDescent="0.3">
      <c r="A68" s="269"/>
      <c r="B68" s="270"/>
      <c r="C68" s="271"/>
      <c r="D68" s="271"/>
      <c r="E68" s="231"/>
      <c r="F68" s="229"/>
      <c r="G68" s="272"/>
      <c r="H68" s="273"/>
      <c r="I68" s="82"/>
      <c r="J68" s="64">
        <f t="shared" ref="J68:J70" si="9">I68*1.05</f>
        <v>0</v>
      </c>
      <c r="K68" s="225" t="e">
        <f>#REF!*1.65</f>
        <v>#REF!</v>
      </c>
      <c r="L68" s="266" t="e">
        <f>#REF!*2.15</f>
        <v>#REF!</v>
      </c>
      <c r="M68" s="274"/>
      <c r="N68" s="275"/>
      <c r="O68" s="66" t="e">
        <f t="shared" si="5"/>
        <v>#REF!</v>
      </c>
      <c r="P68" s="66" t="e">
        <f t="shared" si="5"/>
        <v>#REF!</v>
      </c>
    </row>
    <row r="69" spans="1:16" ht="11.25" customHeight="1" x14ac:dyDescent="0.25">
      <c r="A69" s="269"/>
      <c r="B69" s="270"/>
      <c r="C69" s="271"/>
      <c r="D69" s="271"/>
      <c r="E69" s="231"/>
      <c r="F69" s="229" t="s">
        <v>136</v>
      </c>
      <c r="G69" s="272">
        <v>570</v>
      </c>
      <c r="H69" s="273">
        <v>729</v>
      </c>
      <c r="I69" s="82"/>
      <c r="J69" s="134">
        <f t="shared" si="9"/>
        <v>0</v>
      </c>
      <c r="K69" s="225" t="e">
        <f>#REF!*1.65</f>
        <v>#REF!</v>
      </c>
      <c r="L69" s="266" t="e">
        <f>#REF!*2.15</f>
        <v>#REF!</v>
      </c>
      <c r="M69" s="267">
        <v>220</v>
      </c>
      <c r="N69" s="268">
        <v>299</v>
      </c>
      <c r="O69" s="66" t="e">
        <f t="shared" si="5"/>
        <v>#REF!</v>
      </c>
      <c r="P69" s="66" t="e">
        <f t="shared" si="5"/>
        <v>#REF!</v>
      </c>
    </row>
    <row r="70" spans="1:16" ht="11.25" customHeight="1" thickBot="1" x14ac:dyDescent="0.3">
      <c r="A70" s="277"/>
      <c r="B70" s="278"/>
      <c r="C70" s="279"/>
      <c r="D70" s="279"/>
      <c r="E70" s="254"/>
      <c r="F70" s="281"/>
      <c r="G70" s="282"/>
      <c r="H70" s="283"/>
      <c r="I70" s="82"/>
      <c r="J70" s="134">
        <f t="shared" si="9"/>
        <v>0</v>
      </c>
      <c r="K70" s="225" t="e">
        <f>#REF!*1.65</f>
        <v>#REF!</v>
      </c>
      <c r="L70" s="266" t="e">
        <f>#REF!*2.15</f>
        <v>#REF!</v>
      </c>
      <c r="M70" s="274"/>
      <c r="N70" s="275"/>
      <c r="O70" s="66" t="e">
        <f t="shared" si="5"/>
        <v>#REF!</v>
      </c>
      <c r="P70" s="66" t="e">
        <f t="shared" si="5"/>
        <v>#REF!</v>
      </c>
    </row>
    <row r="71" spans="1:16" ht="36.75" customHeight="1" thickBot="1" x14ac:dyDescent="0.3">
      <c r="A71" s="286" t="s">
        <v>140</v>
      </c>
      <c r="B71" s="287" t="s">
        <v>141</v>
      </c>
      <c r="C71" s="288" t="s">
        <v>142</v>
      </c>
      <c r="D71" s="289" t="s">
        <v>139</v>
      </c>
      <c r="E71" s="290" t="s">
        <v>3</v>
      </c>
      <c r="F71" s="288" t="s">
        <v>143</v>
      </c>
      <c r="G71" s="291" t="s">
        <v>144</v>
      </c>
      <c r="H71" s="292" t="s">
        <v>145</v>
      </c>
      <c r="I71" s="196"/>
      <c r="K71" s="225" t="e">
        <f>#REF!*1.65</f>
        <v>#REF!</v>
      </c>
      <c r="L71" s="266" t="e">
        <f>#REF!*2.15</f>
        <v>#REF!</v>
      </c>
      <c r="M71" s="293">
        <v>320</v>
      </c>
      <c r="N71" s="294">
        <v>399</v>
      </c>
      <c r="O71" s="66" t="e">
        <f t="shared" si="5"/>
        <v>#REF!</v>
      </c>
      <c r="P71" s="66" t="e">
        <f t="shared" si="5"/>
        <v>#REF!</v>
      </c>
    </row>
    <row r="72" spans="1:16" ht="36.75" customHeight="1" thickBot="1" x14ac:dyDescent="0.3">
      <c r="A72" s="243" t="s">
        <v>146</v>
      </c>
      <c r="B72" s="239" t="s">
        <v>147</v>
      </c>
      <c r="C72" s="245" t="s">
        <v>142</v>
      </c>
      <c r="D72" s="295" t="s">
        <v>139</v>
      </c>
      <c r="E72" s="244" t="s">
        <v>3</v>
      </c>
      <c r="F72" s="245" t="s">
        <v>143</v>
      </c>
      <c r="G72" s="296" t="s">
        <v>148</v>
      </c>
      <c r="H72" s="297" t="s">
        <v>149</v>
      </c>
      <c r="I72" s="196"/>
      <c r="K72" s="225" t="e">
        <f>#REF!*1.65</f>
        <v>#REF!</v>
      </c>
      <c r="L72" s="266" t="e">
        <f>#REF!*2.15</f>
        <v>#REF!</v>
      </c>
      <c r="M72" s="298">
        <v>240</v>
      </c>
      <c r="N72" s="294">
        <v>319</v>
      </c>
      <c r="O72" s="66" t="e">
        <f t="shared" si="5"/>
        <v>#REF!</v>
      </c>
      <c r="P72" s="66" t="e">
        <f t="shared" si="5"/>
        <v>#REF!</v>
      </c>
    </row>
    <row r="73" spans="1:16" ht="36.75" customHeight="1" thickBot="1" x14ac:dyDescent="0.3">
      <c r="A73" s="299" t="s">
        <v>150</v>
      </c>
      <c r="B73" s="300" t="s">
        <v>151</v>
      </c>
      <c r="C73" s="301" t="s">
        <v>142</v>
      </c>
      <c r="D73" s="302" t="s">
        <v>139</v>
      </c>
      <c r="E73" s="303" t="s">
        <v>3</v>
      </c>
      <c r="F73" s="245" t="s">
        <v>143</v>
      </c>
      <c r="G73" s="304" t="s">
        <v>152</v>
      </c>
      <c r="H73" s="305" t="s">
        <v>153</v>
      </c>
      <c r="I73" s="196"/>
      <c r="K73" s="225" t="e">
        <f>#REF!*1.65</f>
        <v>#REF!</v>
      </c>
      <c r="L73" s="266" t="e">
        <f>#REF!*2.15</f>
        <v>#REF!</v>
      </c>
      <c r="M73" s="306">
        <v>300</v>
      </c>
      <c r="N73" s="294">
        <v>390</v>
      </c>
      <c r="O73" s="66" t="e">
        <f t="shared" si="5"/>
        <v>#REF!</v>
      </c>
      <c r="P73" s="66" t="e">
        <f t="shared" si="5"/>
        <v>#REF!</v>
      </c>
    </row>
    <row r="74" spans="1:16" ht="27.75" customHeight="1" thickBot="1" x14ac:dyDescent="0.3">
      <c r="A74" s="307" t="s">
        <v>154</v>
      </c>
      <c r="B74" s="308"/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9"/>
      <c r="N74" s="26"/>
      <c r="O74" s="66">
        <f t="shared" si="5"/>
        <v>0</v>
      </c>
      <c r="P74" s="66">
        <f t="shared" si="5"/>
        <v>0</v>
      </c>
    </row>
    <row r="75" spans="1:16" ht="48" customHeight="1" thickBot="1" x14ac:dyDescent="0.3">
      <c r="A75" s="310" t="s">
        <v>155</v>
      </c>
      <c r="B75" s="311"/>
      <c r="C75" s="312" t="s">
        <v>156</v>
      </c>
      <c r="D75" s="312"/>
      <c r="E75" s="312" t="s">
        <v>157</v>
      </c>
      <c r="F75" s="313" t="s">
        <v>158</v>
      </c>
      <c r="G75" s="190">
        <v>250</v>
      </c>
      <c r="H75" s="73">
        <v>290</v>
      </c>
      <c r="I75" s="196">
        <v>95</v>
      </c>
      <c r="K75" s="197" t="e">
        <f>#REF!*1.65</f>
        <v>#REF!</v>
      </c>
      <c r="L75" s="266">
        <v>219</v>
      </c>
      <c r="M75" s="314" t="s">
        <v>159</v>
      </c>
      <c r="N75" s="294">
        <v>190</v>
      </c>
      <c r="O75" s="66" t="e">
        <f t="shared" si="5"/>
        <v>#REF!</v>
      </c>
      <c r="P75" s="66">
        <f t="shared" si="5"/>
        <v>29</v>
      </c>
    </row>
    <row r="76" spans="1:16" ht="61.5" customHeight="1" thickBot="1" x14ac:dyDescent="0.3">
      <c r="A76" s="315" t="s">
        <v>160</v>
      </c>
      <c r="B76" s="316"/>
      <c r="C76" s="245" t="s">
        <v>161</v>
      </c>
      <c r="D76" s="245" t="s">
        <v>162</v>
      </c>
      <c r="E76" s="245" t="s">
        <v>163</v>
      </c>
      <c r="F76" s="245" t="s">
        <v>164</v>
      </c>
      <c r="G76" s="135" t="s">
        <v>165</v>
      </c>
      <c r="H76" s="73"/>
      <c r="I76" s="196"/>
      <c r="K76" s="197">
        <v>550</v>
      </c>
      <c r="L76" s="266">
        <v>750</v>
      </c>
      <c r="M76" s="317">
        <v>490</v>
      </c>
      <c r="N76" s="318" t="s">
        <v>166</v>
      </c>
      <c r="O76" s="66">
        <f t="shared" si="5"/>
        <v>60</v>
      </c>
      <c r="P76" s="66" t="e">
        <f t="shared" si="5"/>
        <v>#VALUE!</v>
      </c>
    </row>
  </sheetData>
  <mergeCells count="154">
    <mergeCell ref="A74:M74"/>
    <mergeCell ref="A75:B75"/>
    <mergeCell ref="A76:B76"/>
    <mergeCell ref="F67:F68"/>
    <mergeCell ref="G67:G68"/>
    <mergeCell ref="H67:H68"/>
    <mergeCell ref="M67:M68"/>
    <mergeCell ref="N67:N68"/>
    <mergeCell ref="F69:F70"/>
    <mergeCell ref="G69:G70"/>
    <mergeCell ref="H69:H70"/>
    <mergeCell ref="M69:M70"/>
    <mergeCell ref="N69:N70"/>
    <mergeCell ref="N63:N64"/>
    <mergeCell ref="F65:F66"/>
    <mergeCell ref="G65:G66"/>
    <mergeCell ref="H65:H66"/>
    <mergeCell ref="M65:M66"/>
    <mergeCell ref="N65:N66"/>
    <mergeCell ref="N61:N62"/>
    <mergeCell ref="A63:A70"/>
    <mergeCell ref="B63:B70"/>
    <mergeCell ref="C63:C70"/>
    <mergeCell ref="D63:D70"/>
    <mergeCell ref="E63:E70"/>
    <mergeCell ref="F63:F64"/>
    <mergeCell ref="G63:G64"/>
    <mergeCell ref="H63:H64"/>
    <mergeCell ref="M63:M64"/>
    <mergeCell ref="F59:F60"/>
    <mergeCell ref="G59:G60"/>
    <mergeCell ref="H59:H60"/>
    <mergeCell ref="M59:M60"/>
    <mergeCell ref="N59:N60"/>
    <mergeCell ref="E61:E62"/>
    <mergeCell ref="F61:F62"/>
    <mergeCell ref="G61:G62"/>
    <mergeCell ref="H61:H62"/>
    <mergeCell ref="M61:M62"/>
    <mergeCell ref="G55:G56"/>
    <mergeCell ref="H55:H56"/>
    <mergeCell ref="M55:M56"/>
    <mergeCell ref="N55:N56"/>
    <mergeCell ref="F57:F58"/>
    <mergeCell ref="G57:G58"/>
    <mergeCell ref="H57:H58"/>
    <mergeCell ref="M57:M58"/>
    <mergeCell ref="N57:N58"/>
    <mergeCell ref="A45:N45"/>
    <mergeCell ref="D46:D53"/>
    <mergeCell ref="F46:F53"/>
    <mergeCell ref="C47:C50"/>
    <mergeCell ref="A54:M54"/>
    <mergeCell ref="A55:A62"/>
    <mergeCell ref="B55:B62"/>
    <mergeCell ref="C55:C62"/>
    <mergeCell ref="D55:D62"/>
    <mergeCell ref="F55:F56"/>
    <mergeCell ref="A36:A37"/>
    <mergeCell ref="B36:B37"/>
    <mergeCell ref="C36:C37"/>
    <mergeCell ref="E36:E37"/>
    <mergeCell ref="A38:N38"/>
    <mergeCell ref="A39:A44"/>
    <mergeCell ref="C39:C44"/>
    <mergeCell ref="D39:D44"/>
    <mergeCell ref="E39:E44"/>
    <mergeCell ref="F39:F44"/>
    <mergeCell ref="A32:A33"/>
    <mergeCell ref="B32:B33"/>
    <mergeCell ref="C32:C33"/>
    <mergeCell ref="D32:D33"/>
    <mergeCell ref="E32:E33"/>
    <mergeCell ref="A34:A35"/>
    <mergeCell ref="B34:B35"/>
    <mergeCell ref="C34:C35"/>
    <mergeCell ref="D34:D35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A20:A21"/>
    <mergeCell ref="B20:B21"/>
    <mergeCell ref="D20:D21"/>
    <mergeCell ref="A22:A23"/>
    <mergeCell ref="B22:B23"/>
    <mergeCell ref="D22:D23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J7:J8"/>
    <mergeCell ref="A10:A11"/>
    <mergeCell ref="B10:B11"/>
    <mergeCell ref="C10:C11"/>
    <mergeCell ref="D10:D11"/>
    <mergeCell ref="E10:E11"/>
    <mergeCell ref="A7:A9"/>
    <mergeCell ref="B7:B9"/>
    <mergeCell ref="C7:C9"/>
    <mergeCell ref="D7:D9"/>
    <mergeCell ref="E7:E9"/>
    <mergeCell ref="N4:N5"/>
    <mergeCell ref="O4:O5"/>
    <mergeCell ref="P4:P5"/>
    <mergeCell ref="A6:N6"/>
    <mergeCell ref="H4:H5"/>
    <mergeCell ref="I4:I5"/>
    <mergeCell ref="J4:J5"/>
    <mergeCell ref="K4:K5"/>
    <mergeCell ref="L4:L5"/>
    <mergeCell ref="M4:M5"/>
    <mergeCell ref="A1:M1"/>
    <mergeCell ref="A2:N2"/>
    <mergeCell ref="A3:H3"/>
    <mergeCell ref="A4:A5"/>
    <mergeCell ref="B4:B5"/>
    <mergeCell ref="C4:C5"/>
    <mergeCell ref="D4:D5"/>
    <mergeCell ref="E4:E5"/>
    <mergeCell ref="F4:F5"/>
    <mergeCell ref="G4:G5"/>
  </mergeCells>
  <hyperlinks>
    <hyperlink ref="A1" r:id="rId1" display="http://forma-kem.ru/    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</vt:lpstr>
      <vt:lpstr>Сумки</vt:lpstr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2023-04-12T07:45:02Z</dcterms:modified>
</cp:coreProperties>
</file>