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/>
  </bookViews>
  <sheets>
    <sheet name="Бланк" sheetId="1" r:id="rId1"/>
    <sheet name="Сумки" sheetId="2" r:id="rId2"/>
    <sheet name="Прайс" sheetId="3" r:id="rId3"/>
  </sheets>
  <calcPr calcId="162913"/>
</workbook>
</file>

<file path=xl/calcChain.xml><?xml version="1.0" encoding="utf-8"?>
<calcChain xmlns="http://schemas.openxmlformats.org/spreadsheetml/2006/main">
  <c r="J62" i="3" l="1"/>
  <c r="K60" i="3"/>
  <c r="J60" i="3"/>
  <c r="K59" i="3"/>
  <c r="J59" i="3"/>
  <c r="K58" i="3"/>
  <c r="J58" i="3"/>
  <c r="J57" i="3"/>
  <c r="I57" i="3"/>
  <c r="J56" i="3"/>
  <c r="I56" i="3"/>
  <c r="J55" i="3"/>
  <c r="I55" i="3"/>
  <c r="J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J45" i="3"/>
  <c r="I45" i="3"/>
  <c r="J44" i="3"/>
  <c r="I44" i="3"/>
  <c r="J43" i="3"/>
  <c r="I43" i="3"/>
  <c r="J42" i="3"/>
  <c r="I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G26" i="3"/>
  <c r="I21" i="3"/>
  <c r="K21" i="3" s="1"/>
  <c r="K20" i="3"/>
  <c r="I20" i="3"/>
  <c r="J20" i="3" s="1"/>
  <c r="K19" i="3"/>
  <c r="J19" i="3"/>
  <c r="I19" i="3"/>
  <c r="I18" i="3"/>
  <c r="J18" i="3" s="1"/>
  <c r="I17" i="3"/>
  <c r="K17" i="3" s="1"/>
  <c r="K16" i="3"/>
  <c r="I16" i="3"/>
  <c r="J16" i="3" s="1"/>
  <c r="K15" i="3"/>
  <c r="J15" i="3"/>
  <c r="I15" i="3"/>
  <c r="I14" i="3"/>
  <c r="K14" i="3" s="1"/>
  <c r="I13" i="3"/>
  <c r="K13" i="3" s="1"/>
  <c r="K12" i="3"/>
  <c r="I12" i="3"/>
  <c r="J12" i="3" s="1"/>
  <c r="K11" i="3"/>
  <c r="J11" i="3"/>
  <c r="I11" i="3"/>
  <c r="I10" i="3"/>
  <c r="J10" i="3" s="1"/>
  <c r="K9" i="3"/>
  <c r="J9" i="3"/>
  <c r="K8" i="3"/>
  <c r="J8" i="3"/>
  <c r="K7" i="3"/>
  <c r="J7" i="3"/>
  <c r="J14" i="3" l="1"/>
  <c r="K10" i="3"/>
  <c r="J13" i="3"/>
  <c r="J17" i="3"/>
  <c r="K18" i="3"/>
  <c r="J21" i="3"/>
</calcChain>
</file>

<file path=xl/sharedStrings.xml><?xml version="1.0" encoding="utf-8"?>
<sst xmlns="http://schemas.openxmlformats.org/spreadsheetml/2006/main" count="228" uniqueCount="177">
  <si>
    <t>Фамилия, имя ребенка</t>
  </si>
  <si>
    <t>ЦЕНА*, руб.</t>
  </si>
  <si>
    <t>Белый</t>
  </si>
  <si>
    <t>Черный</t>
  </si>
  <si>
    <t>Ответственный:</t>
  </si>
  <si>
    <t>___________________________________________________</t>
  </si>
  <si>
    <t>Шеврон, шт.</t>
  </si>
  <si>
    <t>№ п/п</t>
  </si>
  <si>
    <t>Серый меланж</t>
  </si>
  <si>
    <t>ЦВЕТ/модель</t>
  </si>
  <si>
    <t>* Цена за товар зависит от размера ребенка и расхода ткани (рассчитывается поставщиком продукции)                                                           forma-kem.ru</t>
  </si>
  <si>
    <t>Заполните ФИО детей (по алфавиту) и проставьте в колонках количество необходимого товара или отметьте галочкой позицию  в заказ на пошив</t>
  </si>
  <si>
    <t>Сумка для сменки именная</t>
  </si>
  <si>
    <t>Цвет:  с 1 по 8</t>
  </si>
  <si>
    <t>ч</t>
  </si>
  <si>
    <t>forma-kem.ru</t>
  </si>
  <si>
    <t>№  модели</t>
  </si>
  <si>
    <t>Ассортимент</t>
  </si>
  <si>
    <t>Состав ткани</t>
  </si>
  <si>
    <t>Коллекция</t>
  </si>
  <si>
    <t>Размеры</t>
  </si>
  <si>
    <t>Цена  ОПТ</t>
  </si>
  <si>
    <t>Цена РОЗНИЦА</t>
  </si>
  <si>
    <t>Цены ШАНС</t>
  </si>
  <si>
    <t>ЖВ-20х</t>
  </si>
  <si>
    <t>Жилет вязаный классический</t>
  </si>
  <si>
    <t>50%-хлопок, 50%-акрил</t>
  </si>
  <si>
    <t>122-146</t>
  </si>
  <si>
    <t>152-176</t>
  </si>
  <si>
    <t>182-196</t>
  </si>
  <si>
    <t>ГАЛСТУКИ</t>
  </si>
  <si>
    <t>Галстук КЛАССИКА</t>
  </si>
  <si>
    <t>Водолазка</t>
  </si>
  <si>
    <t>Кулирка</t>
  </si>
  <si>
    <t>СПОРТИВНАЯ ОДЕЖДА</t>
  </si>
  <si>
    <t>Ф-200</t>
  </si>
  <si>
    <t>Футболка классическая</t>
  </si>
  <si>
    <t>Х/Б - 100%</t>
  </si>
  <si>
    <t>92-110</t>
  </si>
  <si>
    <t>116-134</t>
  </si>
  <si>
    <t>Голубой</t>
  </si>
  <si>
    <t>140-158</t>
  </si>
  <si>
    <t>164-170</t>
  </si>
  <si>
    <t>Футболка</t>
  </si>
  <si>
    <t>95% - х/б,         5% - лайк.</t>
  </si>
  <si>
    <t>Л-701</t>
  </si>
  <si>
    <t>ШКОЛЬНЫЕ ПРИНАДЛЕЖНОСТИ</t>
  </si>
  <si>
    <t>ШЕВРОН школьный (эмблема школы)</t>
  </si>
  <si>
    <t>Вышивка на габардине, с подложкой</t>
  </si>
  <si>
    <t>750/800</t>
  </si>
  <si>
    <t>Галстук</t>
  </si>
  <si>
    <t>Т. Индиго</t>
  </si>
  <si>
    <t>Водолазка Кашкорсе        В-315</t>
  </si>
  <si>
    <t>650</t>
  </si>
  <si>
    <t>350 410</t>
  </si>
  <si>
    <t>Ф-2006</t>
  </si>
  <si>
    <t>510 570</t>
  </si>
  <si>
    <t>420</t>
  </si>
  <si>
    <t>Жилет вязаный</t>
  </si>
  <si>
    <t>ЖВ-20</t>
  </si>
  <si>
    <t>МЕРКИ</t>
  </si>
  <si>
    <t>РОСТ</t>
  </si>
  <si>
    <t>ОГ</t>
  </si>
  <si>
    <t>ОТ</t>
  </si>
  <si>
    <t>ОБ/Дл.бр.</t>
  </si>
  <si>
    <t>Футб. ХБ - 100% до 170</t>
  </si>
  <si>
    <t>Футб. 95% ХБ и 5% лайк. До 164</t>
  </si>
  <si>
    <t>Тайсы до 164</t>
  </si>
  <si>
    <t>Телефон: __________________________</t>
  </si>
  <si>
    <t xml:space="preserve">Поставщик: </t>
  </si>
  <si>
    <t>ООО "Апельсин", г. Кемерово, ИНН 4205245520</t>
  </si>
  <si>
    <t>8 (_ _ _)  _ _ _ -_ _ - _ _</t>
  </si>
  <si>
    <t xml:space="preserve"> ПРАЙС  ООО "Апельсин" Школьная коллекция ДЛЯ МАЛЬЧИКОВ на 2023 год </t>
  </si>
  <si>
    <t>АЗБУКА   ГЕОМЕТРИЯ</t>
  </si>
  <si>
    <t>Цена ОПТ</t>
  </si>
  <si>
    <t>ШКОЛЬНАЯ КОЛЛЕКЦИЯ ДЛЯ МАЛЬЧИКОВ</t>
  </si>
  <si>
    <t>Изумрудный Бордовый    Серый       Синий</t>
  </si>
  <si>
    <t xml:space="preserve">Ж 17-148            Ж 17-179 Ж 2305         </t>
  </si>
  <si>
    <r>
      <t xml:space="preserve">Жилет мальчика костюмный                </t>
    </r>
    <r>
      <rPr>
        <b/>
        <sz val="12"/>
        <color theme="1"/>
        <rFont val="Calibri"/>
        <family val="2"/>
        <charset val="204"/>
        <scheme val="minor"/>
      </rPr>
      <t xml:space="preserve">2 п.гр. </t>
    </r>
  </si>
  <si>
    <t xml:space="preserve">п/вискоза      </t>
  </si>
  <si>
    <t xml:space="preserve">Азбука/     Геометрия    </t>
  </si>
  <si>
    <t>56-76  (116-146)</t>
  </si>
  <si>
    <t>1600/1640</t>
  </si>
  <si>
    <t>2079/2119</t>
  </si>
  <si>
    <t>68-84  (от 152)</t>
  </si>
  <si>
    <t>1760/1820</t>
  </si>
  <si>
    <t>2279/2349</t>
  </si>
  <si>
    <t xml:space="preserve">88-100 </t>
  </si>
  <si>
    <t>1940/1980</t>
  </si>
  <si>
    <t>2499/2549</t>
  </si>
  <si>
    <t xml:space="preserve">Б 1785-1             Б 1837                </t>
  </si>
  <si>
    <r>
      <t xml:space="preserve">Брюки мальчика С РЕГУЛЯТОРОМ             </t>
    </r>
    <r>
      <rPr>
        <b/>
        <sz val="12"/>
        <color theme="1"/>
        <rFont val="Calibri"/>
        <family val="2"/>
        <charset val="204"/>
        <scheme val="minor"/>
      </rPr>
      <t>2 п.гр.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</si>
  <si>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1990</t>
  </si>
  <si>
    <t>2579</t>
  </si>
  <si>
    <t>2290</t>
  </si>
  <si>
    <t>2979</t>
  </si>
  <si>
    <t>2600</t>
  </si>
  <si>
    <t>3359</t>
  </si>
  <si>
    <t>Ж 18-91     Ж 18-92</t>
  </si>
  <si>
    <r>
      <t xml:space="preserve">Жилет мальчика костюмный                   </t>
    </r>
    <r>
      <rPr>
        <b/>
        <sz val="12"/>
        <color theme="1"/>
        <rFont val="Calibri"/>
        <family val="2"/>
        <charset val="204"/>
        <scheme val="minor"/>
      </rPr>
      <t xml:space="preserve">3 п.гр. </t>
    </r>
  </si>
  <si>
    <r>
      <t xml:space="preserve">Азбука /      Геометрия  </t>
    </r>
    <r>
      <rPr>
        <b/>
        <sz val="12"/>
        <color theme="1"/>
        <rFont val="Calibri"/>
        <family val="2"/>
        <charset val="204"/>
        <scheme val="minor"/>
      </rPr>
      <t>(размер +)</t>
    </r>
    <r>
      <rPr>
        <sz val="12"/>
        <color theme="1"/>
        <rFont val="Calibri"/>
        <family val="2"/>
        <charset val="204"/>
        <scheme val="minor"/>
      </rPr>
      <t xml:space="preserve">   </t>
    </r>
  </si>
  <si>
    <t>56-76, 3 п. гр. (116-146)</t>
  </si>
  <si>
    <t>1640/1700</t>
  </si>
  <si>
    <t>2129/2189</t>
  </si>
  <si>
    <t>68-84, 3 п. гр. (от 152)</t>
  </si>
  <si>
    <t xml:space="preserve">88-100, 3 п. гр. </t>
  </si>
  <si>
    <t xml:space="preserve">Б 1931-1             </t>
  </si>
  <si>
    <r>
      <t xml:space="preserve">Брюки мальчика С РЕГУЛЯТОРОМ            </t>
    </r>
    <r>
      <rPr>
        <b/>
        <sz val="12"/>
        <color theme="1"/>
        <rFont val="Calibri"/>
        <family val="2"/>
        <charset val="204"/>
        <scheme val="minor"/>
      </rPr>
      <t xml:space="preserve">3 п.гр. </t>
    </r>
  </si>
  <si>
    <t>2100</t>
  </si>
  <si>
    <t>2709</t>
  </si>
  <si>
    <t>2380</t>
  </si>
  <si>
    <t>2809</t>
  </si>
  <si>
    <t>2670</t>
  </si>
  <si>
    <t>3459</t>
  </si>
  <si>
    <t>Галстук БОРДОВЫЙ</t>
  </si>
  <si>
    <t>100%пэ 67/31/2                     65/35</t>
  </si>
  <si>
    <t xml:space="preserve">Азбука    Геометрия       </t>
  </si>
  <si>
    <t xml:space="preserve">S (35 см)                                                                                                        </t>
  </si>
  <si>
    <t>Галстук-БАБОЧКА</t>
  </si>
  <si>
    <t>В КЛЕТКУ</t>
  </si>
  <si>
    <t>бордовый</t>
  </si>
  <si>
    <t>M (42 см)</t>
  </si>
  <si>
    <t>СОРОЧКИ И ВОДОЛАЗКИ</t>
  </si>
  <si>
    <t>Сорочка д/мальчика короткий рукав</t>
  </si>
  <si>
    <t>Хлопок - 80%, пэ - 20%</t>
  </si>
  <si>
    <t>116-164</t>
  </si>
  <si>
    <t>Brostem</t>
  </si>
  <si>
    <t xml:space="preserve">Сорочка д/мальчика длинный рукав </t>
  </si>
  <si>
    <t xml:space="preserve">Сорочка д/мальчика  длинный рукав </t>
  </si>
  <si>
    <t>Хлопок -95%, эластан - 5%</t>
  </si>
  <si>
    <t>Т.голубой</t>
  </si>
  <si>
    <t>Сорочка д/мальчика  короткий рукав КНОПКА</t>
  </si>
  <si>
    <t>Хлопок - 50%, Модал - 50%</t>
  </si>
  <si>
    <t>Сорочка д/мальчика   длинный рукав КНОПКА</t>
  </si>
  <si>
    <t>В-315</t>
  </si>
  <si>
    <t>Сер. меланж</t>
  </si>
  <si>
    <t>Индиго</t>
  </si>
  <si>
    <t xml:space="preserve">Ф-2006  </t>
  </si>
  <si>
    <t>Ш-1801</t>
  </si>
  <si>
    <t xml:space="preserve">Шорты </t>
  </si>
  <si>
    <t>Кулирка 100% - х/б</t>
  </si>
  <si>
    <t>92-134</t>
  </si>
  <si>
    <t>Ш-1802</t>
  </si>
  <si>
    <t>Шорты ПИКЕ</t>
  </si>
  <si>
    <t xml:space="preserve"> 100%  х/б</t>
  </si>
  <si>
    <t>122-134/140-164</t>
  </si>
  <si>
    <t>460/500</t>
  </si>
  <si>
    <t>Согласно пожеланий школы</t>
  </si>
  <si>
    <t>согласно дизайна (цена -от кол-ва стежков)</t>
  </si>
  <si>
    <t>Сумка именная для обуви или одежды со светоотражателем (для школ, танцевальных и спортивных студий)</t>
  </si>
  <si>
    <t>Оксфорд: 100% п/э, с полиуретановым покрытием</t>
  </si>
  <si>
    <t>Бордовый, Синий,   Черный,   Серый</t>
  </si>
  <si>
    <t>33*41/39*48</t>
  </si>
  <si>
    <t>Тк. Клетка</t>
  </si>
  <si>
    <t>Бордовый</t>
  </si>
  <si>
    <t xml:space="preserve">Бабочка Тк. клетка </t>
  </si>
  <si>
    <t xml:space="preserve">Жилет костюмный </t>
  </si>
  <si>
    <t>БРЮКИ</t>
  </si>
  <si>
    <t>Сорочки кор.рук КНОПКА до 164</t>
  </si>
  <si>
    <t>Сорочки длин. рукав до 164</t>
  </si>
  <si>
    <t>КНОПКА Белый</t>
  </si>
  <si>
    <t>КНОПКА Голубой</t>
  </si>
  <si>
    <t>ХБ -80% Белый</t>
  </si>
  <si>
    <t>ХБ - 80% Голубой</t>
  </si>
  <si>
    <t xml:space="preserve">ШОРТЫ до 158 </t>
  </si>
  <si>
    <t>Шорты ПИКЕ до 170</t>
  </si>
  <si>
    <t>690</t>
  </si>
  <si>
    <t>950</t>
  </si>
  <si>
    <t>750    800</t>
  </si>
  <si>
    <t>Ж 17148     Ж 2305</t>
  </si>
  <si>
    <t>1600 1940</t>
  </si>
  <si>
    <t>1500 1900</t>
  </si>
  <si>
    <t>Б 1785             Б 1931</t>
  </si>
  <si>
    <t>1990  2670</t>
  </si>
  <si>
    <t>300   330</t>
  </si>
  <si>
    <t>460 500</t>
  </si>
  <si>
    <r>
      <t xml:space="preserve">forma-kem.ru      Бланк заказа для МАЛЬЧИКОВ на 2023г.   Коллекция:  "АЗБУКА" и  "ГЕОМЕТРИЯ" (1-11 класс)    Школа: </t>
    </r>
    <r>
      <rPr>
        <sz val="16"/>
        <rFont val="Arial"/>
        <family val="2"/>
        <charset val="204"/>
      </rPr>
      <t xml:space="preserve">_____ </t>
    </r>
    <r>
      <rPr>
        <b/>
        <sz val="16"/>
        <rFont val="Arial"/>
        <family val="2"/>
        <charset val="204"/>
      </rPr>
      <t>Буд.</t>
    </r>
    <r>
      <rPr>
        <sz val="16"/>
        <rFont val="Arial"/>
        <family val="2"/>
        <charset val="204"/>
      </rPr>
      <t xml:space="preserve"> </t>
    </r>
    <r>
      <rPr>
        <b/>
        <sz val="16"/>
        <rFont val="Arial"/>
        <family val="2"/>
        <charset val="204"/>
      </rPr>
      <t>Класс</t>
    </r>
    <r>
      <rPr>
        <sz val="16"/>
        <rFont val="Arial"/>
        <family val="2"/>
        <charset val="204"/>
      </rPr>
      <t xml:space="preserve"> 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</si>
</sst>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 tint="0.249977111117893"/>
      <name val="Calibri"/>
      <family val="2"/>
      <charset val="204"/>
      <scheme val="minor"/>
    </font>
    <font>
      <b/>
      <sz val="14"/>
      <color theme="1" tint="0.249977111117893"/>
      <name val="Calibri"/>
      <family val="2"/>
      <charset val="204"/>
      <scheme val="minor"/>
    </font>
    <font>
      <b/>
      <sz val="12"/>
      <color theme="1" tint="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22" fillId="4" borderId="14" xfId="0" applyFont="1" applyFill="1" applyBorder="1" applyAlignment="1">
      <alignment vertical="center" wrapText="1"/>
    </xf>
    <xf numFmtId="3" fontId="17" fillId="4" borderId="5" xfId="0" applyNumberFormat="1" applyFont="1" applyFill="1" applyBorder="1" applyAlignment="1">
      <alignment vertical="center" wrapText="1"/>
    </xf>
    <xf numFmtId="3" fontId="17" fillId="4" borderId="13" xfId="0" applyNumberFormat="1" applyFont="1" applyFill="1" applyBorder="1" applyAlignment="1">
      <alignment vertical="center" wrapText="1"/>
    </xf>
    <xf numFmtId="0" fontId="22" fillId="5" borderId="3" xfId="0" applyFont="1" applyFill="1" applyBorder="1" applyAlignment="1">
      <alignment vertical="center" wrapText="1"/>
    </xf>
    <xf numFmtId="3" fontId="11" fillId="3" borderId="3" xfId="0" applyNumberFormat="1" applyFont="1" applyFill="1" applyBorder="1"/>
    <xf numFmtId="0" fontId="23" fillId="4" borderId="19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3" fontId="17" fillId="4" borderId="3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horizontal="right" vertical="center"/>
    </xf>
    <xf numFmtId="3" fontId="17" fillId="4" borderId="3" xfId="0" applyNumberFormat="1" applyFont="1" applyFill="1" applyBorder="1" applyAlignment="1">
      <alignment vertical="center"/>
    </xf>
    <xf numFmtId="3" fontId="17" fillId="4" borderId="14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3" fontId="17" fillId="4" borderId="15" xfId="0" applyNumberFormat="1" applyFont="1" applyFill="1" applyBorder="1" applyAlignment="1">
      <alignment vertical="center"/>
    </xf>
    <xf numFmtId="0" fontId="17" fillId="4" borderId="13" xfId="0" applyFont="1" applyFill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right" vertical="center"/>
    </xf>
    <xf numFmtId="0" fontId="1" fillId="4" borderId="19" xfId="0" applyFont="1" applyFill="1" applyBorder="1" applyAlignment="1">
      <alignment horizontal="left" vertical="center" wrapText="1"/>
    </xf>
    <xf numFmtId="0" fontId="17" fillId="0" borderId="0" xfId="0" applyFont="1" applyBorder="1"/>
    <xf numFmtId="3" fontId="21" fillId="0" borderId="0" xfId="0" applyNumberFormat="1" applyFont="1" applyBorder="1"/>
    <xf numFmtId="3" fontId="17" fillId="0" borderId="0" xfId="0" applyNumberFormat="1" applyFont="1" applyBorder="1"/>
    <xf numFmtId="0" fontId="4" fillId="0" borderId="2" xfId="0" applyFont="1" applyBorder="1" applyAlignment="1">
      <alignment wrapText="1"/>
    </xf>
    <xf numFmtId="0" fontId="3" fillId="0" borderId="0" xfId="0" applyFont="1" applyAlignment="1"/>
    <xf numFmtId="0" fontId="12" fillId="4" borderId="0" xfId="0" applyFont="1" applyFill="1" applyAlignment="1">
      <alignment horizontal="center"/>
    </xf>
    <xf numFmtId="0" fontId="9" fillId="4" borderId="0" xfId="0" applyFont="1" applyFill="1"/>
    <xf numFmtId="0" fontId="24" fillId="4" borderId="0" xfId="0" applyFont="1" applyFill="1" applyAlignment="1">
      <alignment horizontal="left"/>
    </xf>
    <xf numFmtId="0" fontId="5" fillId="0" borderId="0" xfId="0" applyFont="1" applyAlignment="1"/>
    <xf numFmtId="0" fontId="23" fillId="4" borderId="3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right" vertical="center" wrapText="1"/>
    </xf>
    <xf numFmtId="0" fontId="22" fillId="4" borderId="17" xfId="0" applyFont="1" applyFill="1" applyBorder="1" applyAlignment="1">
      <alignment vertical="center" wrapText="1"/>
    </xf>
    <xf numFmtId="0" fontId="22" fillId="4" borderId="15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0" fontId="23" fillId="4" borderId="9" xfId="0" applyFont="1" applyFill="1" applyBorder="1" applyAlignment="1">
      <alignment vertical="center" wrapText="1"/>
    </xf>
    <xf numFmtId="3" fontId="17" fillId="4" borderId="7" xfId="0" applyNumberFormat="1" applyFont="1" applyFill="1" applyBorder="1" applyAlignment="1">
      <alignment vertical="center" wrapText="1"/>
    </xf>
    <xf numFmtId="0" fontId="22" fillId="4" borderId="8" xfId="0" applyFont="1" applyFill="1" applyBorder="1" applyAlignment="1">
      <alignment vertical="center" wrapText="1"/>
    </xf>
    <xf numFmtId="0" fontId="23" fillId="4" borderId="33" xfId="0" applyFont="1" applyFill="1" applyBorder="1" applyAlignment="1">
      <alignment vertical="center" wrapText="1"/>
    </xf>
    <xf numFmtId="0" fontId="22" fillId="4" borderId="35" xfId="0" applyFont="1" applyFill="1" applyBorder="1" applyAlignment="1">
      <alignment vertical="center" wrapText="1"/>
    </xf>
    <xf numFmtId="49" fontId="17" fillId="4" borderId="26" xfId="0" applyNumberFormat="1" applyFont="1" applyFill="1" applyBorder="1" applyAlignment="1">
      <alignment horizontal="right" vertical="center" wrapText="1"/>
    </xf>
    <xf numFmtId="49" fontId="17" fillId="4" borderId="5" xfId="0" applyNumberFormat="1" applyFont="1" applyFill="1" applyBorder="1" applyAlignment="1">
      <alignment horizontal="right" vertical="center" wrapText="1"/>
    </xf>
    <xf numFmtId="3" fontId="17" fillId="4" borderId="5" xfId="0" applyNumberFormat="1" applyFont="1" applyFill="1" applyBorder="1" applyAlignment="1">
      <alignment vertical="center"/>
    </xf>
    <xf numFmtId="3" fontId="17" fillId="4" borderId="43" xfId="0" applyNumberFormat="1" applyFont="1" applyFill="1" applyBorder="1" applyAlignment="1">
      <alignment vertical="center"/>
    </xf>
    <xf numFmtId="49" fontId="17" fillId="4" borderId="31" xfId="0" applyNumberFormat="1" applyFont="1" applyFill="1" applyBorder="1" applyAlignment="1">
      <alignment horizontal="right" vertical="center" wrapText="1"/>
    </xf>
    <xf numFmtId="49" fontId="17" fillId="4" borderId="7" xfId="0" applyNumberFormat="1" applyFont="1" applyFill="1" applyBorder="1" applyAlignment="1">
      <alignment horizontal="right" vertical="center" wrapText="1"/>
    </xf>
    <xf numFmtId="0" fontId="22" fillId="4" borderId="43" xfId="0" applyFont="1" applyFill="1" applyBorder="1" applyAlignment="1">
      <alignment vertical="center" wrapText="1"/>
    </xf>
    <xf numFmtId="3" fontId="17" fillId="4" borderId="30" xfId="0" applyNumberFormat="1" applyFont="1" applyFill="1" applyBorder="1" applyAlignment="1">
      <alignment vertical="center"/>
    </xf>
    <xf numFmtId="49" fontId="11" fillId="0" borderId="3" xfId="0" applyNumberFormat="1" applyFont="1" applyBorder="1"/>
    <xf numFmtId="49" fontId="25" fillId="4" borderId="31" xfId="0" applyNumberFormat="1" applyFont="1" applyFill="1" applyBorder="1" applyAlignment="1">
      <alignment horizontal="right" vertical="center" wrapText="1"/>
    </xf>
    <xf numFmtId="49" fontId="25" fillId="4" borderId="44" xfId="0" applyNumberFormat="1" applyFont="1" applyFill="1" applyBorder="1" applyAlignment="1">
      <alignment horizontal="right" vertical="center" wrapText="1"/>
    </xf>
    <xf numFmtId="49" fontId="17" fillId="4" borderId="23" xfId="0" applyNumberFormat="1" applyFont="1" applyFill="1" applyBorder="1" applyAlignment="1">
      <alignment horizontal="right" vertical="center" wrapText="1"/>
    </xf>
    <xf numFmtId="0" fontId="22" fillId="4" borderId="36" xfId="0" applyFont="1" applyFill="1" applyBorder="1" applyAlignment="1">
      <alignment vertical="center" wrapText="1"/>
    </xf>
    <xf numFmtId="3" fontId="17" fillId="4" borderId="38" xfId="0" applyNumberFormat="1" applyFont="1" applyFill="1" applyBorder="1" applyAlignment="1">
      <alignment vertical="center"/>
    </xf>
    <xf numFmtId="0" fontId="2" fillId="6" borderId="21" xfId="0" applyFont="1" applyFill="1" applyBorder="1" applyAlignment="1">
      <alignment vertical="center" wrapText="1"/>
    </xf>
    <xf numFmtId="49" fontId="17" fillId="6" borderId="26" xfId="0" applyNumberFormat="1" applyFont="1" applyFill="1" applyBorder="1" applyAlignment="1">
      <alignment horizontal="right" vertical="center" wrapText="1"/>
    </xf>
    <xf numFmtId="49" fontId="17" fillId="6" borderId="5" xfId="0" applyNumberFormat="1" applyFont="1" applyFill="1" applyBorder="1" applyAlignment="1">
      <alignment horizontal="right" vertical="center" wrapText="1"/>
    </xf>
    <xf numFmtId="0" fontId="2" fillId="8" borderId="21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49" fontId="17" fillId="6" borderId="31" xfId="0" applyNumberFormat="1" applyFont="1" applyFill="1" applyBorder="1" applyAlignment="1">
      <alignment horizontal="right" vertical="center" wrapText="1"/>
    </xf>
    <xf numFmtId="49" fontId="17" fillId="6" borderId="7" xfId="0" applyNumberFormat="1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vertical="center" wrapText="1"/>
    </xf>
    <xf numFmtId="0" fontId="2" fillId="6" borderId="35" xfId="0" applyFont="1" applyFill="1" applyBorder="1" applyAlignment="1">
      <alignment vertical="center" wrapText="1"/>
    </xf>
    <xf numFmtId="49" fontId="17" fillId="6" borderId="45" xfId="0" applyNumberFormat="1" applyFont="1" applyFill="1" applyBorder="1" applyAlignment="1">
      <alignment horizontal="right" vertical="center" wrapText="1"/>
    </xf>
    <xf numFmtId="49" fontId="17" fillId="6" borderId="13" xfId="0" applyNumberFormat="1" applyFont="1" applyFill="1" applyBorder="1" applyAlignment="1">
      <alignment horizontal="right" vertical="center" wrapText="1"/>
    </xf>
    <xf numFmtId="0" fontId="2" fillId="6" borderId="43" xfId="0" applyFont="1" applyFill="1" applyBorder="1" applyAlignment="1">
      <alignment vertical="center" wrapText="1"/>
    </xf>
    <xf numFmtId="49" fontId="25" fillId="6" borderId="31" xfId="0" applyNumberFormat="1" applyFont="1" applyFill="1" applyBorder="1" applyAlignment="1">
      <alignment horizontal="right" vertical="center" wrapText="1"/>
    </xf>
    <xf numFmtId="49" fontId="17" fillId="6" borderId="30" xfId="0" applyNumberFormat="1" applyFont="1" applyFill="1" applyBorder="1" applyAlignment="1">
      <alignment horizontal="right" vertical="center" wrapText="1"/>
    </xf>
    <xf numFmtId="49" fontId="25" fillId="6" borderId="45" xfId="0" applyNumberFormat="1" applyFont="1" applyFill="1" applyBorder="1" applyAlignment="1">
      <alignment horizontal="right" vertical="center" wrapText="1"/>
    </xf>
    <xf numFmtId="0" fontId="2" fillId="8" borderId="35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right" vertical="center" wrapText="1"/>
    </xf>
    <xf numFmtId="0" fontId="22" fillId="4" borderId="14" xfId="0" applyFont="1" applyFill="1" applyBorder="1" applyAlignment="1">
      <alignment horizontal="right" vertical="center" wrapText="1"/>
    </xf>
    <xf numFmtId="3" fontId="17" fillId="4" borderId="5" xfId="0" applyNumberFormat="1" applyFont="1" applyFill="1" applyBorder="1" applyAlignment="1">
      <alignment horizontal="right" vertical="center"/>
    </xf>
    <xf numFmtId="3" fontId="17" fillId="0" borderId="10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right" vertical="center" wrapText="1"/>
    </xf>
    <xf numFmtId="3" fontId="17" fillId="4" borderId="18" xfId="0" applyNumberFormat="1" applyFont="1" applyFill="1" applyBorder="1" applyAlignment="1">
      <alignment horizontal="right" vertical="center" wrapText="1"/>
    </xf>
    <xf numFmtId="0" fontId="22" fillId="4" borderId="18" xfId="0" applyFont="1" applyFill="1" applyBorder="1" applyAlignment="1">
      <alignment horizontal="right" vertical="center" wrapText="1"/>
    </xf>
    <xf numFmtId="3" fontId="17" fillId="4" borderId="40" xfId="0" applyNumberFormat="1" applyFont="1" applyFill="1" applyBorder="1" applyAlignment="1">
      <alignment horizontal="right" vertical="center"/>
    </xf>
    <xf numFmtId="3" fontId="17" fillId="0" borderId="48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3" fontId="17" fillId="4" borderId="15" xfId="0" applyNumberFormat="1" applyFont="1" applyFill="1" applyBorder="1" applyAlignment="1">
      <alignment horizontal="right" vertical="center" wrapText="1"/>
    </xf>
    <xf numFmtId="0" fontId="22" fillId="4" borderId="15" xfId="0" applyFont="1" applyFill="1" applyBorder="1" applyAlignment="1">
      <alignment horizontal="right" vertical="center" wrapText="1"/>
    </xf>
    <xf numFmtId="3" fontId="17" fillId="4" borderId="13" xfId="0" applyNumberFormat="1" applyFont="1" applyFill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0" fontId="1" fillId="4" borderId="2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3" fontId="17" fillId="4" borderId="10" xfId="0" applyNumberFormat="1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3" fontId="17" fillId="4" borderId="50" xfId="0" applyNumberFormat="1" applyFont="1" applyFill="1" applyBorder="1" applyAlignment="1">
      <alignment horizontal="right" vertical="center" wrapText="1"/>
    </xf>
    <xf numFmtId="3" fontId="17" fillId="4" borderId="5" xfId="0" applyNumberFormat="1" applyFont="1" applyFill="1" applyBorder="1" applyAlignment="1">
      <alignment horizontal="right" vertical="center" wrapText="1"/>
    </xf>
    <xf numFmtId="3" fontId="17" fillId="4" borderId="13" xfId="0" applyNumberFormat="1" applyFont="1" applyFill="1" applyBorder="1" applyAlignment="1">
      <alignment horizontal="right" vertical="center" wrapText="1"/>
    </xf>
    <xf numFmtId="3" fontId="17" fillId="4" borderId="49" xfId="0" applyNumberFormat="1" applyFont="1" applyFill="1" applyBorder="1" applyAlignment="1">
      <alignment horizontal="right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30" xfId="0" applyFont="1" applyFill="1" applyBorder="1" applyAlignment="1">
      <alignment horizontal="right" vertical="center" wrapText="1"/>
    </xf>
    <xf numFmtId="0" fontId="23" fillId="4" borderId="26" xfId="0" applyFont="1" applyFill="1" applyBorder="1" applyAlignment="1">
      <alignment horizontal="right" vertical="center"/>
    </xf>
    <xf numFmtId="3" fontId="17" fillId="4" borderId="10" xfId="0" applyNumberFormat="1" applyFont="1" applyFill="1" applyBorder="1" applyAlignment="1">
      <alignment vertical="center"/>
    </xf>
    <xf numFmtId="0" fontId="23" fillId="4" borderId="33" xfId="0" applyFont="1" applyFill="1" applyBorder="1" applyAlignment="1">
      <alignment horizontal="right" vertical="center"/>
    </xf>
    <xf numFmtId="0" fontId="17" fillId="4" borderId="13" xfId="0" applyFont="1" applyFill="1" applyBorder="1" applyAlignment="1">
      <alignment horizontal="right" vertical="center"/>
    </xf>
    <xf numFmtId="3" fontId="17" fillId="4" borderId="50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right" vertical="center"/>
    </xf>
    <xf numFmtId="0" fontId="17" fillId="4" borderId="54" xfId="0" applyFont="1" applyFill="1" applyBorder="1" applyAlignment="1">
      <alignment horizontal="right" vertical="center"/>
    </xf>
    <xf numFmtId="0" fontId="18" fillId="9" borderId="0" xfId="1" applyFont="1" applyFill="1" applyBorder="1" applyAlignment="1">
      <alignment horizontal="center" vertical="center"/>
    </xf>
    <xf numFmtId="0" fontId="18" fillId="9" borderId="16" xfId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textRotation="90" wrapText="1" shrinkToFit="1"/>
    </xf>
    <xf numFmtId="0" fontId="3" fillId="7" borderId="9" xfId="0" applyFont="1" applyFill="1" applyBorder="1" applyAlignment="1">
      <alignment horizontal="center" vertical="center" textRotation="90" wrapText="1" shrinkToFit="1"/>
    </xf>
    <xf numFmtId="0" fontId="3" fillId="7" borderId="8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textRotation="90" wrapText="1"/>
    </xf>
    <xf numFmtId="0" fontId="3" fillId="7" borderId="9" xfId="0" applyFont="1" applyFill="1" applyBorder="1" applyAlignment="1">
      <alignment horizontal="center" vertical="center" textRotation="90" wrapText="1"/>
    </xf>
    <xf numFmtId="0" fontId="3" fillId="7" borderId="8" xfId="0" applyFont="1" applyFill="1" applyBorder="1" applyAlignment="1">
      <alignment horizontal="center" textRotation="90" wrapText="1"/>
    </xf>
    <xf numFmtId="0" fontId="7" fillId="7" borderId="8" xfId="0" applyFont="1" applyFill="1" applyBorder="1"/>
    <xf numFmtId="0" fontId="7" fillId="7" borderId="3" xfId="0" applyFont="1" applyFill="1" applyBorder="1"/>
    <xf numFmtId="0" fontId="7" fillId="7" borderId="9" xfId="0" applyFont="1" applyFill="1" applyBorder="1"/>
    <xf numFmtId="0" fontId="3" fillId="7" borderId="9" xfId="0" applyFont="1" applyFill="1" applyBorder="1" applyAlignment="1">
      <alignment vertical="center" textRotation="90" wrapText="1" shrinkToFit="1"/>
    </xf>
    <xf numFmtId="0" fontId="5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wrapText="1"/>
    </xf>
    <xf numFmtId="0" fontId="5" fillId="0" borderId="41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 textRotation="90" wrapText="1" shrinkToFit="1"/>
    </xf>
    <xf numFmtId="0" fontId="3" fillId="4" borderId="4" xfId="0" applyFont="1" applyFill="1" applyBorder="1" applyAlignment="1">
      <alignment vertical="center" textRotation="90" wrapText="1" shrinkToFit="1"/>
    </xf>
    <xf numFmtId="0" fontId="7" fillId="4" borderId="6" xfId="0" applyFont="1" applyFill="1" applyBorder="1"/>
    <xf numFmtId="0" fontId="7" fillId="4" borderId="3" xfId="0" applyFont="1" applyFill="1" applyBorder="1"/>
    <xf numFmtId="0" fontId="7" fillId="4" borderId="7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textRotation="90" wrapText="1"/>
    </xf>
    <xf numFmtId="49" fontId="3" fillId="4" borderId="3" xfId="0" applyNumberFormat="1" applyFont="1" applyFill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7" fillId="4" borderId="15" xfId="0" applyFont="1" applyFill="1" applyBorder="1"/>
    <xf numFmtId="3" fontId="3" fillId="7" borderId="9" xfId="0" applyNumberFormat="1" applyFont="1" applyFill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textRotation="90" wrapText="1"/>
    </xf>
    <xf numFmtId="0" fontId="3" fillId="4" borderId="7" xfId="0" applyFont="1" applyFill="1" applyBorder="1" applyAlignment="1">
      <alignment horizontal="center" textRotation="90" wrapText="1"/>
    </xf>
    <xf numFmtId="0" fontId="3" fillId="7" borderId="3" xfId="0" applyFont="1" applyFill="1" applyBorder="1" applyAlignment="1">
      <alignment horizontal="center" vertical="center" textRotation="90" wrapText="1" shrinkToFit="1"/>
    </xf>
    <xf numFmtId="49" fontId="3" fillId="7" borderId="8" xfId="0" applyNumberFormat="1" applyFont="1" applyFill="1" applyBorder="1" applyAlignment="1">
      <alignment horizontal="center" textRotation="90" wrapText="1"/>
    </xf>
    <xf numFmtId="49" fontId="3" fillId="7" borderId="3" xfId="0" applyNumberFormat="1" applyFont="1" applyFill="1" applyBorder="1" applyAlignment="1">
      <alignment horizontal="center" textRotation="90" wrapText="1"/>
    </xf>
    <xf numFmtId="49" fontId="3" fillId="7" borderId="9" xfId="0" applyNumberFormat="1" applyFont="1" applyFill="1" applyBorder="1" applyAlignment="1">
      <alignment horizontal="center" textRotation="90" wrapText="1"/>
    </xf>
    <xf numFmtId="49" fontId="3" fillId="4" borderId="6" xfId="0" applyNumberFormat="1" applyFont="1" applyFill="1" applyBorder="1" applyAlignment="1">
      <alignment horizontal="center" textRotation="90" wrapText="1"/>
    </xf>
    <xf numFmtId="49" fontId="3" fillId="4" borderId="7" xfId="0" applyNumberFormat="1" applyFont="1" applyFill="1" applyBorder="1" applyAlignment="1">
      <alignment horizontal="center" textRotation="90" wrapText="1"/>
    </xf>
    <xf numFmtId="0" fontId="7" fillId="4" borderId="27" xfId="0" applyFont="1" applyFill="1" applyBorder="1"/>
    <xf numFmtId="0" fontId="7" fillId="4" borderId="17" xfId="0" applyFont="1" applyFill="1" applyBorder="1"/>
    <xf numFmtId="0" fontId="7" fillId="4" borderId="23" xfId="0" applyFont="1" applyFill="1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7" borderId="8" xfId="0" applyFont="1" applyFill="1" applyBorder="1" applyAlignment="1">
      <alignment horizontal="center" vertical="center" wrapText="1" shrinkToFit="1"/>
    </xf>
    <xf numFmtId="0" fontId="3" fillId="7" borderId="3" xfId="0" applyFont="1" applyFill="1" applyBorder="1" applyAlignment="1">
      <alignment horizontal="center" vertical="center" wrapText="1" shrinkToFit="1"/>
    </xf>
    <xf numFmtId="0" fontId="3" fillId="7" borderId="9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4" fillId="4" borderId="0" xfId="0" applyFont="1" applyFill="1" applyAlignment="1">
      <alignment horizontal="left"/>
    </xf>
    <xf numFmtId="0" fontId="17" fillId="4" borderId="24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right" vertical="center" wrapText="1"/>
    </xf>
    <xf numFmtId="0" fontId="23" fillId="4" borderId="17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23" xfId="0" applyFont="1" applyFill="1" applyBorder="1" applyAlignment="1">
      <alignment horizontal="right" vertical="center" wrapText="1"/>
    </xf>
    <xf numFmtId="3" fontId="17" fillId="2" borderId="37" xfId="0" applyNumberFormat="1" applyFont="1" applyFill="1" applyBorder="1" applyAlignment="1">
      <alignment vertical="center" wrapText="1"/>
    </xf>
    <xf numFmtId="3" fontId="17" fillId="2" borderId="38" xfId="0" applyNumberFormat="1" applyFont="1" applyFill="1" applyBorder="1" applyAlignment="1">
      <alignment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3" fontId="17" fillId="2" borderId="40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right" vertical="center" wrapText="1"/>
    </xf>
    <xf numFmtId="0" fontId="17" fillId="4" borderId="13" xfId="0" applyFont="1" applyFill="1" applyBorder="1" applyAlignment="1">
      <alignment horizontal="righ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3" fillId="4" borderId="25" xfId="0" applyFont="1" applyFill="1" applyBorder="1" applyAlignment="1">
      <alignment horizontal="right" vertical="center" wrapText="1"/>
    </xf>
    <xf numFmtId="0" fontId="23" fillId="4" borderId="18" xfId="0" applyFont="1" applyFill="1" applyBorder="1" applyAlignment="1">
      <alignment horizontal="right" vertical="center" wrapText="1"/>
    </xf>
    <xf numFmtId="0" fontId="23" fillId="4" borderId="32" xfId="0" applyFont="1" applyFill="1" applyBorder="1" applyAlignment="1">
      <alignment horizontal="right" vertical="center" wrapText="1"/>
    </xf>
    <xf numFmtId="0" fontId="17" fillId="4" borderId="37" xfId="0" applyFont="1" applyFill="1" applyBorder="1" applyAlignment="1">
      <alignment horizontal="right" vertical="center" wrapText="1"/>
    </xf>
    <xf numFmtId="0" fontId="17" fillId="4" borderId="40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3" fontId="19" fillId="4" borderId="17" xfId="0" applyNumberFormat="1" applyFont="1" applyFill="1" applyBorder="1" applyAlignment="1">
      <alignment horizontal="center" vertical="center" wrapText="1"/>
    </xf>
    <xf numFmtId="3" fontId="19" fillId="4" borderId="19" xfId="0" applyNumberFormat="1" applyFont="1" applyFill="1" applyBorder="1" applyAlignment="1">
      <alignment horizontal="center" vertical="center" wrapText="1"/>
    </xf>
    <xf numFmtId="3" fontId="20" fillId="4" borderId="17" xfId="0" applyNumberFormat="1" applyFont="1" applyFill="1" applyBorder="1" applyAlignment="1">
      <alignment horizontal="center" vertical="center" wrapText="1"/>
    </xf>
    <xf numFmtId="3" fontId="20" fillId="4" borderId="19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9" borderId="16" xfId="1" applyFont="1" applyFill="1" applyBorder="1" applyAlignment="1">
      <alignment horizontal="center" vertical="center"/>
    </xf>
    <xf numFmtId="0" fontId="18" fillId="9" borderId="11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276225</xdr:colOff>
      <xdr:row>21</xdr:row>
      <xdr:rowOff>23813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5353050" cy="40147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9525</xdr:rowOff>
    </xdr:from>
    <xdr:to>
      <xdr:col>1</xdr:col>
      <xdr:colOff>180976</xdr:colOff>
      <xdr:row>35</xdr:row>
      <xdr:rowOff>17088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010025"/>
          <a:ext cx="5257800" cy="2674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forma-ke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zoomScale="85" zoomScaleNormal="85" workbookViewId="0">
      <selection activeCell="AD3" sqref="AD3"/>
    </sheetView>
  </sheetViews>
  <sheetFormatPr defaultRowHeight="15" x14ac:dyDescent="0.25"/>
  <cols>
    <col min="1" max="1" width="4.140625" customWidth="1"/>
    <col min="2" max="2" width="39.7109375" customWidth="1"/>
    <col min="3" max="3" width="7.5703125" customWidth="1"/>
    <col min="4" max="28" width="6.7109375" customWidth="1"/>
  </cols>
  <sheetData>
    <row r="1" spans="1:28" s="9" customFormat="1" ht="25.5" customHeight="1" x14ac:dyDescent="0.35">
      <c r="A1" s="182" t="s">
        <v>176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</row>
    <row r="2" spans="1:28" s="36" customFormat="1" ht="25.5" customHeight="1" x14ac:dyDescent="0.35">
      <c r="A2" s="35"/>
      <c r="B2" s="37" t="s">
        <v>69</v>
      </c>
      <c r="C2" s="194" t="s">
        <v>70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35"/>
      <c r="U2" s="35"/>
      <c r="V2" s="35"/>
      <c r="W2" s="35"/>
      <c r="X2" s="35"/>
      <c r="Y2" s="35"/>
      <c r="Z2" s="35"/>
      <c r="AA2" s="35"/>
      <c r="AB2" s="35"/>
    </row>
    <row r="3" spans="1:28" s="1" customFormat="1" ht="26.25" customHeight="1" x14ac:dyDescent="0.25">
      <c r="A3" s="3"/>
      <c r="B3" s="2" t="s">
        <v>4</v>
      </c>
      <c r="C3" s="193" t="s">
        <v>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" t="s">
        <v>68</v>
      </c>
      <c r="O3" s="38" t="s">
        <v>71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s="1" customFormat="1" ht="27.75" customHeight="1" x14ac:dyDescent="0.25">
      <c r="A4" s="3"/>
      <c r="B4" s="183" t="s">
        <v>11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</row>
    <row r="5" spans="1:28" s="1" customFormat="1" ht="9.7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" customFormat="1" ht="91.9" customHeight="1" x14ac:dyDescent="0.25">
      <c r="A6" s="5" t="s">
        <v>7</v>
      </c>
      <c r="B6" s="10" t="s">
        <v>0</v>
      </c>
      <c r="C6" s="190" t="s">
        <v>60</v>
      </c>
      <c r="D6" s="191"/>
      <c r="E6" s="191"/>
      <c r="F6" s="192"/>
      <c r="G6" s="135" t="s">
        <v>6</v>
      </c>
      <c r="H6" s="144" t="s">
        <v>12</v>
      </c>
      <c r="I6" s="184" t="s">
        <v>50</v>
      </c>
      <c r="J6" s="185"/>
      <c r="K6" s="186"/>
      <c r="L6" s="135" t="s">
        <v>156</v>
      </c>
      <c r="M6" s="170" t="s">
        <v>58</v>
      </c>
      <c r="N6" s="136" t="s">
        <v>157</v>
      </c>
      <c r="O6" s="184" t="s">
        <v>52</v>
      </c>
      <c r="P6" s="185"/>
      <c r="Q6" s="186"/>
      <c r="R6" s="187" t="s">
        <v>158</v>
      </c>
      <c r="S6" s="188"/>
      <c r="T6" s="188" t="s">
        <v>159</v>
      </c>
      <c r="U6" s="188"/>
      <c r="V6" s="188"/>
      <c r="W6" s="189"/>
      <c r="X6" s="149" t="s">
        <v>65</v>
      </c>
      <c r="Y6" s="148" t="s">
        <v>66</v>
      </c>
      <c r="Z6" s="135" t="s">
        <v>67</v>
      </c>
      <c r="AA6" s="170" t="s">
        <v>164</v>
      </c>
      <c r="AB6" s="170" t="s">
        <v>165</v>
      </c>
    </row>
    <row r="7" spans="1:28" ht="75.599999999999994" customHeight="1" thickBot="1" x14ac:dyDescent="0.3">
      <c r="A7" s="180"/>
      <c r="B7" s="145" t="s">
        <v>9</v>
      </c>
      <c r="C7" s="160" t="s">
        <v>61</v>
      </c>
      <c r="D7" s="155" t="s">
        <v>62</v>
      </c>
      <c r="E7" s="155" t="s">
        <v>63</v>
      </c>
      <c r="F7" s="161" t="s">
        <v>64</v>
      </c>
      <c r="G7" s="137"/>
      <c r="H7" s="139" t="s">
        <v>13</v>
      </c>
      <c r="I7" s="166" t="s">
        <v>153</v>
      </c>
      <c r="J7" s="156" t="s">
        <v>154</v>
      </c>
      <c r="K7" s="167" t="s">
        <v>155</v>
      </c>
      <c r="L7" s="137" t="s">
        <v>169</v>
      </c>
      <c r="M7" s="138" t="s">
        <v>59</v>
      </c>
      <c r="N7" s="139" t="s">
        <v>172</v>
      </c>
      <c r="O7" s="166" t="s">
        <v>2</v>
      </c>
      <c r="P7" s="156" t="s">
        <v>8</v>
      </c>
      <c r="Q7" s="167" t="s">
        <v>51</v>
      </c>
      <c r="R7" s="137" t="s">
        <v>2</v>
      </c>
      <c r="S7" s="138" t="s">
        <v>40</v>
      </c>
      <c r="T7" s="138" t="s">
        <v>160</v>
      </c>
      <c r="U7" s="138" t="s">
        <v>161</v>
      </c>
      <c r="V7" s="138" t="s">
        <v>162</v>
      </c>
      <c r="W7" s="139" t="s">
        <v>163</v>
      </c>
      <c r="X7" s="166" t="s">
        <v>35</v>
      </c>
      <c r="Y7" s="167" t="s">
        <v>55</v>
      </c>
      <c r="Z7" s="137" t="s">
        <v>45</v>
      </c>
      <c r="AA7" s="138" t="s">
        <v>138</v>
      </c>
      <c r="AB7" s="138" t="s">
        <v>142</v>
      </c>
    </row>
    <row r="8" spans="1:28" s="6" customFormat="1" ht="33.75" customHeight="1" thickBot="1" x14ac:dyDescent="0.3">
      <c r="A8" s="181"/>
      <c r="B8" s="147" t="s">
        <v>1</v>
      </c>
      <c r="C8" s="162"/>
      <c r="D8" s="157"/>
      <c r="E8" s="157"/>
      <c r="F8" s="163"/>
      <c r="G8" s="140">
        <v>250</v>
      </c>
      <c r="H8" s="165" t="s">
        <v>168</v>
      </c>
      <c r="I8" s="168">
        <v>280</v>
      </c>
      <c r="J8" s="158">
        <v>280</v>
      </c>
      <c r="K8" s="169">
        <v>350</v>
      </c>
      <c r="L8" s="171" t="s">
        <v>170</v>
      </c>
      <c r="M8" s="172" t="s">
        <v>171</v>
      </c>
      <c r="N8" s="173" t="s">
        <v>173</v>
      </c>
      <c r="O8" s="174" t="s">
        <v>53</v>
      </c>
      <c r="P8" s="159" t="s">
        <v>53</v>
      </c>
      <c r="Q8" s="175" t="s">
        <v>53</v>
      </c>
      <c r="R8" s="171" t="s">
        <v>167</v>
      </c>
      <c r="S8" s="172" t="s">
        <v>167</v>
      </c>
      <c r="T8" s="172" t="s">
        <v>167</v>
      </c>
      <c r="U8" s="172" t="s">
        <v>167</v>
      </c>
      <c r="V8" s="172" t="s">
        <v>166</v>
      </c>
      <c r="W8" s="173" t="s">
        <v>166</v>
      </c>
      <c r="X8" s="174" t="s">
        <v>54</v>
      </c>
      <c r="Y8" s="175" t="s">
        <v>56</v>
      </c>
      <c r="Z8" s="171" t="s">
        <v>57</v>
      </c>
      <c r="AA8" s="172" t="s">
        <v>174</v>
      </c>
      <c r="AB8" s="172" t="s">
        <v>175</v>
      </c>
    </row>
    <row r="9" spans="1:28" ht="33" customHeight="1" x14ac:dyDescent="0.25">
      <c r="A9" s="4">
        <v>1</v>
      </c>
      <c r="B9" s="146"/>
      <c r="C9" s="150"/>
      <c r="D9" s="151"/>
      <c r="E9" s="151"/>
      <c r="F9" s="152"/>
      <c r="G9" s="141"/>
      <c r="H9" s="143"/>
      <c r="I9" s="150"/>
      <c r="J9" s="151"/>
      <c r="K9" s="152"/>
      <c r="L9" s="141"/>
      <c r="M9" s="142"/>
      <c r="N9" s="143"/>
      <c r="O9" s="150"/>
      <c r="P9" s="151"/>
      <c r="Q9" s="152"/>
      <c r="R9" s="141"/>
      <c r="S9" s="142"/>
      <c r="T9" s="142"/>
      <c r="U9" s="142"/>
      <c r="V9" s="142"/>
      <c r="W9" s="143"/>
      <c r="X9" s="150"/>
      <c r="Y9" s="152"/>
      <c r="Z9" s="141"/>
      <c r="AA9" s="142"/>
      <c r="AB9" s="142"/>
    </row>
    <row r="10" spans="1:28" ht="33" customHeight="1" x14ac:dyDescent="0.25">
      <c r="A10" s="4">
        <v>2</v>
      </c>
      <c r="B10" s="33"/>
      <c r="C10" s="150"/>
      <c r="D10" s="151"/>
      <c r="E10" s="151"/>
      <c r="F10" s="152"/>
      <c r="G10" s="141"/>
      <c r="H10" s="143"/>
      <c r="I10" s="150"/>
      <c r="J10" s="151"/>
      <c r="K10" s="152"/>
      <c r="L10" s="141"/>
      <c r="M10" s="142"/>
      <c r="N10" s="143"/>
      <c r="O10" s="150"/>
      <c r="P10" s="151"/>
      <c r="Q10" s="152"/>
      <c r="R10" s="141"/>
      <c r="S10" s="142"/>
      <c r="T10" s="142"/>
      <c r="U10" s="142"/>
      <c r="V10" s="142"/>
      <c r="W10" s="143"/>
      <c r="X10" s="150"/>
      <c r="Y10" s="152"/>
      <c r="Z10" s="141"/>
      <c r="AA10" s="142"/>
      <c r="AB10" s="142"/>
    </row>
    <row r="11" spans="1:28" ht="33" customHeight="1" x14ac:dyDescent="0.25">
      <c r="A11" s="4">
        <v>3</v>
      </c>
      <c r="B11" s="33"/>
      <c r="C11" s="150"/>
      <c r="D11" s="151"/>
      <c r="E11" s="151"/>
      <c r="F11" s="152"/>
      <c r="G11" s="141"/>
      <c r="H11" s="143"/>
      <c r="I11" s="150"/>
      <c r="J11" s="151"/>
      <c r="K11" s="152"/>
      <c r="L11" s="141"/>
      <c r="M11" s="142"/>
      <c r="N11" s="143"/>
      <c r="O11" s="150"/>
      <c r="P11" s="151"/>
      <c r="Q11" s="152"/>
      <c r="R11" s="141"/>
      <c r="S11" s="142"/>
      <c r="T11" s="142"/>
      <c r="U11" s="142"/>
      <c r="V11" s="142"/>
      <c r="W11" s="143"/>
      <c r="X11" s="150"/>
      <c r="Y11" s="152"/>
      <c r="Z11" s="141"/>
      <c r="AA11" s="142"/>
      <c r="AB11" s="142"/>
    </row>
    <row r="12" spans="1:28" ht="33" customHeight="1" x14ac:dyDescent="0.25">
      <c r="A12" s="4">
        <v>4</v>
      </c>
      <c r="B12" s="33"/>
      <c r="C12" s="150"/>
      <c r="D12" s="151"/>
      <c r="E12" s="151"/>
      <c r="F12" s="152"/>
      <c r="G12" s="141"/>
      <c r="H12" s="143"/>
      <c r="I12" s="150"/>
      <c r="J12" s="151"/>
      <c r="K12" s="152"/>
      <c r="L12" s="141"/>
      <c r="M12" s="142"/>
      <c r="N12" s="143"/>
      <c r="O12" s="150"/>
      <c r="P12" s="151"/>
      <c r="Q12" s="152"/>
      <c r="R12" s="141"/>
      <c r="S12" s="142"/>
      <c r="T12" s="142"/>
      <c r="U12" s="142"/>
      <c r="V12" s="142"/>
      <c r="W12" s="143"/>
      <c r="X12" s="150"/>
      <c r="Y12" s="152"/>
      <c r="Z12" s="141"/>
      <c r="AA12" s="142"/>
      <c r="AB12" s="142"/>
    </row>
    <row r="13" spans="1:28" ht="33" customHeight="1" x14ac:dyDescent="0.25">
      <c r="A13" s="4">
        <v>5</v>
      </c>
      <c r="B13" s="33"/>
      <c r="C13" s="150"/>
      <c r="D13" s="151"/>
      <c r="E13" s="151"/>
      <c r="F13" s="152"/>
      <c r="G13" s="141"/>
      <c r="H13" s="143"/>
      <c r="I13" s="150"/>
      <c r="J13" s="151"/>
      <c r="K13" s="152"/>
      <c r="L13" s="141"/>
      <c r="M13" s="142"/>
      <c r="N13" s="143"/>
      <c r="O13" s="150"/>
      <c r="P13" s="151"/>
      <c r="Q13" s="152"/>
      <c r="R13" s="141"/>
      <c r="S13" s="142"/>
      <c r="T13" s="142"/>
      <c r="U13" s="142"/>
      <c r="V13" s="142"/>
      <c r="W13" s="143"/>
      <c r="X13" s="150"/>
      <c r="Y13" s="152"/>
      <c r="Z13" s="141"/>
      <c r="AA13" s="142"/>
      <c r="AB13" s="142"/>
    </row>
    <row r="14" spans="1:28" ht="33" customHeight="1" x14ac:dyDescent="0.25">
      <c r="A14" s="4">
        <v>6</v>
      </c>
      <c r="B14" s="33"/>
      <c r="C14" s="150"/>
      <c r="D14" s="151"/>
      <c r="E14" s="151"/>
      <c r="F14" s="152"/>
      <c r="G14" s="141"/>
      <c r="H14" s="143"/>
      <c r="I14" s="150"/>
      <c r="J14" s="151"/>
      <c r="K14" s="152"/>
      <c r="L14" s="141"/>
      <c r="M14" s="142"/>
      <c r="N14" s="143"/>
      <c r="O14" s="150"/>
      <c r="P14" s="151"/>
      <c r="Q14" s="152"/>
      <c r="R14" s="141"/>
      <c r="S14" s="142"/>
      <c r="T14" s="142"/>
      <c r="U14" s="142"/>
      <c r="V14" s="142"/>
      <c r="W14" s="143"/>
      <c r="X14" s="150"/>
      <c r="Y14" s="152"/>
      <c r="Z14" s="141"/>
      <c r="AA14" s="142"/>
      <c r="AB14" s="142"/>
    </row>
    <row r="15" spans="1:28" ht="33" customHeight="1" x14ac:dyDescent="0.25">
      <c r="A15" s="4">
        <v>7</v>
      </c>
      <c r="B15" s="33"/>
      <c r="C15" s="150"/>
      <c r="D15" s="151"/>
      <c r="E15" s="151"/>
      <c r="F15" s="152"/>
      <c r="G15" s="141"/>
      <c r="H15" s="143"/>
      <c r="I15" s="150"/>
      <c r="J15" s="151"/>
      <c r="K15" s="152"/>
      <c r="L15" s="141"/>
      <c r="M15" s="142"/>
      <c r="N15" s="143"/>
      <c r="O15" s="150"/>
      <c r="P15" s="151"/>
      <c r="Q15" s="152"/>
      <c r="R15" s="141"/>
      <c r="S15" s="142"/>
      <c r="T15" s="142"/>
      <c r="U15" s="142"/>
      <c r="V15" s="142"/>
      <c r="W15" s="143"/>
      <c r="X15" s="150"/>
      <c r="Y15" s="152"/>
      <c r="Z15" s="141"/>
      <c r="AA15" s="142"/>
      <c r="AB15" s="142"/>
    </row>
    <row r="16" spans="1:28" ht="33" customHeight="1" x14ac:dyDescent="0.25">
      <c r="A16" s="4">
        <v>8</v>
      </c>
      <c r="B16" s="33"/>
      <c r="C16" s="150"/>
      <c r="D16" s="151"/>
      <c r="E16" s="151"/>
      <c r="F16" s="152"/>
      <c r="G16" s="141"/>
      <c r="H16" s="143"/>
      <c r="I16" s="150"/>
      <c r="J16" s="151"/>
      <c r="K16" s="152"/>
      <c r="L16" s="141"/>
      <c r="M16" s="142"/>
      <c r="N16" s="143"/>
      <c r="O16" s="150"/>
      <c r="P16" s="151"/>
      <c r="Q16" s="152"/>
      <c r="R16" s="141"/>
      <c r="S16" s="142"/>
      <c r="T16" s="142"/>
      <c r="U16" s="142"/>
      <c r="V16" s="142"/>
      <c r="W16" s="143"/>
      <c r="X16" s="150"/>
      <c r="Y16" s="152"/>
      <c r="Z16" s="141"/>
      <c r="AA16" s="142"/>
      <c r="AB16" s="142"/>
    </row>
    <row r="17" spans="1:28" ht="33" customHeight="1" x14ac:dyDescent="0.25">
      <c r="A17" s="4">
        <v>9</v>
      </c>
      <c r="B17" s="33"/>
      <c r="C17" s="150"/>
      <c r="D17" s="151"/>
      <c r="E17" s="151"/>
      <c r="F17" s="152"/>
      <c r="G17" s="141"/>
      <c r="H17" s="143"/>
      <c r="I17" s="150"/>
      <c r="J17" s="151"/>
      <c r="K17" s="152"/>
      <c r="L17" s="141"/>
      <c r="M17" s="142"/>
      <c r="N17" s="143"/>
      <c r="O17" s="150"/>
      <c r="P17" s="151"/>
      <c r="Q17" s="152"/>
      <c r="R17" s="141"/>
      <c r="S17" s="142"/>
      <c r="T17" s="142"/>
      <c r="U17" s="142"/>
      <c r="V17" s="142"/>
      <c r="W17" s="143"/>
      <c r="X17" s="150"/>
      <c r="Y17" s="152"/>
      <c r="Z17" s="141"/>
      <c r="AA17" s="142"/>
      <c r="AB17" s="142"/>
    </row>
    <row r="18" spans="1:28" ht="33" customHeight="1" x14ac:dyDescent="0.25">
      <c r="A18" s="4">
        <v>10</v>
      </c>
      <c r="B18" s="33"/>
      <c r="C18" s="150"/>
      <c r="D18" s="151"/>
      <c r="E18" s="151"/>
      <c r="F18" s="152"/>
      <c r="G18" s="141"/>
      <c r="H18" s="143"/>
      <c r="I18" s="150"/>
      <c r="J18" s="151"/>
      <c r="K18" s="152"/>
      <c r="L18" s="141"/>
      <c r="M18" s="142"/>
      <c r="N18" s="143"/>
      <c r="O18" s="150"/>
      <c r="P18" s="151"/>
      <c r="Q18" s="152"/>
      <c r="R18" s="141"/>
      <c r="S18" s="142"/>
      <c r="T18" s="142"/>
      <c r="U18" s="142"/>
      <c r="V18" s="142"/>
      <c r="W18" s="143"/>
      <c r="X18" s="150"/>
      <c r="Y18" s="152"/>
      <c r="Z18" s="141"/>
      <c r="AA18" s="142"/>
      <c r="AB18" s="142"/>
    </row>
    <row r="19" spans="1:28" ht="33" customHeight="1" x14ac:dyDescent="0.25">
      <c r="A19" s="4">
        <v>11</v>
      </c>
      <c r="B19" s="33"/>
      <c r="C19" s="150"/>
      <c r="D19" s="151"/>
      <c r="E19" s="151"/>
      <c r="F19" s="152"/>
      <c r="G19" s="141"/>
      <c r="H19" s="143"/>
      <c r="I19" s="150"/>
      <c r="J19" s="151"/>
      <c r="K19" s="152"/>
      <c r="L19" s="141"/>
      <c r="M19" s="142"/>
      <c r="N19" s="143"/>
      <c r="O19" s="150"/>
      <c r="P19" s="151"/>
      <c r="Q19" s="152"/>
      <c r="R19" s="141"/>
      <c r="S19" s="142"/>
      <c r="T19" s="142"/>
      <c r="U19" s="142"/>
      <c r="V19" s="142"/>
      <c r="W19" s="143"/>
      <c r="X19" s="150"/>
      <c r="Y19" s="152"/>
      <c r="Z19" s="141"/>
      <c r="AA19" s="142"/>
      <c r="AB19" s="142"/>
    </row>
    <row r="20" spans="1:28" ht="33" customHeight="1" x14ac:dyDescent="0.25">
      <c r="A20" s="4">
        <v>12</v>
      </c>
      <c r="B20" s="33"/>
      <c r="C20" s="150"/>
      <c r="D20" s="151"/>
      <c r="E20" s="151"/>
      <c r="F20" s="152"/>
      <c r="G20" s="141"/>
      <c r="H20" s="143"/>
      <c r="I20" s="150"/>
      <c r="J20" s="151"/>
      <c r="K20" s="152"/>
      <c r="L20" s="141"/>
      <c r="M20" s="142"/>
      <c r="N20" s="143"/>
      <c r="O20" s="150"/>
      <c r="P20" s="151"/>
      <c r="Q20" s="152"/>
      <c r="R20" s="141"/>
      <c r="S20" s="142"/>
      <c r="T20" s="142"/>
      <c r="U20" s="142"/>
      <c r="V20" s="142"/>
      <c r="W20" s="143"/>
      <c r="X20" s="150"/>
      <c r="Y20" s="152"/>
      <c r="Z20" s="141"/>
      <c r="AA20" s="142"/>
      <c r="AB20" s="142"/>
    </row>
    <row r="21" spans="1:28" ht="33" customHeight="1" x14ac:dyDescent="0.25">
      <c r="A21" s="4">
        <v>13</v>
      </c>
      <c r="B21" s="33"/>
      <c r="C21" s="150"/>
      <c r="D21" s="151"/>
      <c r="E21" s="151"/>
      <c r="F21" s="152"/>
      <c r="G21" s="141"/>
      <c r="H21" s="143"/>
      <c r="I21" s="150"/>
      <c r="J21" s="151"/>
      <c r="K21" s="152"/>
      <c r="L21" s="141"/>
      <c r="M21" s="142"/>
      <c r="N21" s="143"/>
      <c r="O21" s="150"/>
      <c r="P21" s="151"/>
      <c r="Q21" s="152"/>
      <c r="R21" s="141"/>
      <c r="S21" s="142"/>
      <c r="T21" s="142"/>
      <c r="U21" s="142"/>
      <c r="V21" s="142"/>
      <c r="W21" s="143"/>
      <c r="X21" s="150"/>
      <c r="Y21" s="152"/>
      <c r="Z21" s="141"/>
      <c r="AA21" s="142"/>
      <c r="AB21" s="142"/>
    </row>
    <row r="22" spans="1:28" ht="33" customHeight="1" x14ac:dyDescent="0.25">
      <c r="A22" s="4">
        <v>14</v>
      </c>
      <c r="B22" s="33"/>
      <c r="C22" s="150"/>
      <c r="D22" s="151"/>
      <c r="E22" s="151"/>
      <c r="F22" s="152"/>
      <c r="G22" s="141"/>
      <c r="H22" s="143"/>
      <c r="I22" s="150"/>
      <c r="J22" s="151"/>
      <c r="K22" s="152"/>
      <c r="L22" s="141"/>
      <c r="M22" s="142"/>
      <c r="N22" s="143"/>
      <c r="O22" s="150"/>
      <c r="P22" s="151"/>
      <c r="Q22" s="152"/>
      <c r="R22" s="141"/>
      <c r="S22" s="142"/>
      <c r="T22" s="142"/>
      <c r="U22" s="142"/>
      <c r="V22" s="142"/>
      <c r="W22" s="143"/>
      <c r="X22" s="150"/>
      <c r="Y22" s="152"/>
      <c r="Z22" s="141"/>
      <c r="AA22" s="142"/>
      <c r="AB22" s="142"/>
    </row>
    <row r="23" spans="1:28" ht="33" customHeight="1" x14ac:dyDescent="0.25">
      <c r="A23" s="4">
        <v>15</v>
      </c>
      <c r="B23" s="33"/>
      <c r="C23" s="150"/>
      <c r="D23" s="151"/>
      <c r="E23" s="151"/>
      <c r="F23" s="152"/>
      <c r="G23" s="141"/>
      <c r="H23" s="143"/>
      <c r="I23" s="150"/>
      <c r="J23" s="151"/>
      <c r="K23" s="152"/>
      <c r="L23" s="141"/>
      <c r="M23" s="142"/>
      <c r="N23" s="143"/>
      <c r="O23" s="150"/>
      <c r="P23" s="151"/>
      <c r="Q23" s="152"/>
      <c r="R23" s="141"/>
      <c r="S23" s="142"/>
      <c r="T23" s="142"/>
      <c r="U23" s="142"/>
      <c r="V23" s="142"/>
      <c r="W23" s="143"/>
      <c r="X23" s="150"/>
      <c r="Y23" s="152"/>
      <c r="Z23" s="141"/>
      <c r="AA23" s="142"/>
      <c r="AB23" s="142"/>
    </row>
    <row r="24" spans="1:28" ht="33" customHeight="1" x14ac:dyDescent="0.25">
      <c r="A24" s="4">
        <v>16</v>
      </c>
      <c r="B24" s="33"/>
      <c r="C24" s="176"/>
      <c r="D24" s="177"/>
      <c r="E24" s="177"/>
      <c r="F24" s="178"/>
      <c r="G24" s="141"/>
      <c r="H24" s="143"/>
      <c r="I24" s="176"/>
      <c r="J24" s="177"/>
      <c r="K24" s="178"/>
      <c r="L24" s="141"/>
      <c r="M24" s="142"/>
      <c r="N24" s="143"/>
      <c r="O24" s="176"/>
      <c r="P24" s="177"/>
      <c r="Q24" s="178"/>
      <c r="R24" s="141"/>
      <c r="S24" s="142"/>
      <c r="T24" s="142"/>
      <c r="U24" s="142"/>
      <c r="V24" s="142"/>
      <c r="W24" s="143"/>
      <c r="X24" s="176"/>
      <c r="Y24" s="178"/>
      <c r="Z24" s="141"/>
      <c r="AA24" s="142"/>
      <c r="AB24" s="142"/>
    </row>
    <row r="25" spans="1:28" ht="33" customHeight="1" thickBot="1" x14ac:dyDescent="0.3">
      <c r="A25" s="4">
        <v>17</v>
      </c>
      <c r="B25" s="33"/>
      <c r="C25" s="153"/>
      <c r="D25" s="164"/>
      <c r="E25" s="164"/>
      <c r="F25" s="154"/>
      <c r="G25" s="141"/>
      <c r="H25" s="143"/>
      <c r="I25" s="153"/>
      <c r="J25" s="164"/>
      <c r="K25" s="154"/>
      <c r="L25" s="141"/>
      <c r="M25" s="142"/>
      <c r="N25" s="143"/>
      <c r="O25" s="153"/>
      <c r="P25" s="164"/>
      <c r="Q25" s="154"/>
      <c r="R25" s="141"/>
      <c r="S25" s="142"/>
      <c r="T25" s="142"/>
      <c r="U25" s="142"/>
      <c r="V25" s="142"/>
      <c r="W25" s="143"/>
      <c r="X25" s="153"/>
      <c r="Y25" s="154"/>
      <c r="Z25" s="141"/>
      <c r="AA25" s="142"/>
      <c r="AB25" s="142"/>
    </row>
    <row r="26" spans="1:28" s="8" customFormat="1" ht="23.25" customHeight="1" x14ac:dyDescent="0.3">
      <c r="A26" s="7"/>
      <c r="B26" s="179" t="s">
        <v>10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</row>
  </sheetData>
  <mergeCells count="11">
    <mergeCell ref="B26:AB26"/>
    <mergeCell ref="A7:A8"/>
    <mergeCell ref="A1:AB1"/>
    <mergeCell ref="B4:AB4"/>
    <mergeCell ref="O6:Q6"/>
    <mergeCell ref="R6:S6"/>
    <mergeCell ref="T6:W6"/>
    <mergeCell ref="C6:F6"/>
    <mergeCell ref="C3:M3"/>
    <mergeCell ref="C2:S2"/>
    <mergeCell ref="I6:K6"/>
  </mergeCells>
  <pageMargins left="0.31496062992125984" right="0.11811023622047245" top="0.35433070866141736" bottom="0.15748031496062992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"/>
  <sheetViews>
    <sheetView workbookViewId="0">
      <selection activeCell="C34" sqref="C34"/>
    </sheetView>
  </sheetViews>
  <sheetFormatPr defaultRowHeight="15" x14ac:dyDescent="0.25"/>
  <cols>
    <col min="1" max="1" width="76.140625" customWidth="1"/>
  </cols>
  <sheetData>
    <row r="3" spans="1:1" x14ac:dyDescent="0.25">
      <c r="A3" t="s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3"/>
  <sheetViews>
    <sheetView workbookViewId="0">
      <selection activeCell="G15" sqref="G15"/>
    </sheetView>
  </sheetViews>
  <sheetFormatPr defaultRowHeight="18.75" x14ac:dyDescent="0.3"/>
  <cols>
    <col min="1" max="1" width="13.85546875" style="11" customWidth="1"/>
    <col min="2" max="2" width="18.42578125" style="11" customWidth="1"/>
    <col min="3" max="4" width="13.28515625" style="11" customWidth="1"/>
    <col min="5" max="5" width="25.42578125" style="11" customWidth="1"/>
    <col min="6" max="6" width="13.28515625" style="11" customWidth="1"/>
    <col min="7" max="7" width="13.140625" style="30" customWidth="1"/>
    <col min="8" max="9" width="11.28515625" style="11" hidden="1" customWidth="1"/>
    <col min="10" max="10" width="11.28515625" style="31" hidden="1" customWidth="1"/>
    <col min="11" max="11" width="11.28515625" style="32" hidden="1" customWidth="1"/>
    <col min="12" max="13" width="12.85546875" customWidth="1"/>
  </cols>
  <sheetData>
    <row r="1" spans="1:12" ht="21" x14ac:dyDescent="0.25">
      <c r="A1" s="280" t="s">
        <v>15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ht="27" customHeight="1" x14ac:dyDescent="0.25">
      <c r="A2" s="282" t="s">
        <v>72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2" ht="27" customHeight="1" x14ac:dyDescent="0.25">
      <c r="A3" s="283" t="s">
        <v>73</v>
      </c>
      <c r="B3" s="283"/>
      <c r="C3" s="283"/>
      <c r="D3" s="283"/>
      <c r="E3" s="283"/>
      <c r="F3" s="283"/>
      <c r="G3" s="283"/>
      <c r="H3" s="133"/>
      <c r="I3" s="133"/>
      <c r="J3" s="134"/>
      <c r="K3" s="134"/>
    </row>
    <row r="4" spans="1:12" ht="15" customHeight="1" x14ac:dyDescent="0.25">
      <c r="A4" s="271" t="s">
        <v>16</v>
      </c>
      <c r="B4" s="271" t="s">
        <v>17</v>
      </c>
      <c r="C4" s="271" t="s">
        <v>18</v>
      </c>
      <c r="D4" s="271" t="s">
        <v>19</v>
      </c>
      <c r="E4" s="271" t="s">
        <v>20</v>
      </c>
      <c r="F4" s="273" t="s">
        <v>74</v>
      </c>
      <c r="G4" s="273" t="s">
        <v>22</v>
      </c>
      <c r="H4" s="271" t="s">
        <v>23</v>
      </c>
      <c r="I4" s="271" t="s">
        <v>23</v>
      </c>
      <c r="J4" s="273" t="s">
        <v>21</v>
      </c>
      <c r="K4" s="275" t="s">
        <v>22</v>
      </c>
    </row>
    <row r="5" spans="1:12" ht="25.9" customHeight="1" x14ac:dyDescent="0.25">
      <c r="A5" s="272"/>
      <c r="B5" s="272"/>
      <c r="C5" s="272"/>
      <c r="D5" s="272"/>
      <c r="E5" s="272"/>
      <c r="F5" s="274"/>
      <c r="G5" s="274"/>
      <c r="H5" s="272"/>
      <c r="I5" s="272"/>
      <c r="J5" s="274"/>
      <c r="K5" s="276"/>
    </row>
    <row r="6" spans="1:12" ht="33.75" customHeight="1" thickBot="1" x14ac:dyDescent="0.3">
      <c r="A6" s="277" t="s">
        <v>75</v>
      </c>
      <c r="B6" s="278"/>
      <c r="C6" s="278"/>
      <c r="D6" s="278"/>
      <c r="E6" s="278"/>
      <c r="F6" s="278"/>
      <c r="G6" s="278"/>
      <c r="H6" s="278"/>
      <c r="I6" s="278"/>
      <c r="J6" s="278"/>
      <c r="K6" s="279"/>
    </row>
    <row r="7" spans="1:12" ht="28.9" customHeight="1" x14ac:dyDescent="0.25">
      <c r="A7" s="256" t="s">
        <v>24</v>
      </c>
      <c r="B7" s="244" t="s">
        <v>25</v>
      </c>
      <c r="C7" s="265" t="s">
        <v>26</v>
      </c>
      <c r="D7" s="268" t="s">
        <v>76</v>
      </c>
      <c r="E7" s="12" t="s">
        <v>27</v>
      </c>
      <c r="F7" s="52">
        <v>1500</v>
      </c>
      <c r="G7" s="13">
        <v>1959</v>
      </c>
      <c r="H7" s="53">
        <v>850</v>
      </c>
      <c r="I7" s="53">
        <v>850</v>
      </c>
      <c r="J7" s="24">
        <f>H7*1.75</f>
        <v>1487.5</v>
      </c>
      <c r="K7" s="54">
        <f>H7*2.3</f>
        <v>1954.9999999999998</v>
      </c>
    </row>
    <row r="8" spans="1:12" ht="28.9" customHeight="1" x14ac:dyDescent="0.25">
      <c r="A8" s="257"/>
      <c r="B8" s="258"/>
      <c r="C8" s="266"/>
      <c r="D8" s="269"/>
      <c r="E8" s="19" t="s">
        <v>28</v>
      </c>
      <c r="F8" s="55">
        <v>1700</v>
      </c>
      <c r="G8" s="56">
        <v>2189</v>
      </c>
      <c r="H8" s="57">
        <v>950</v>
      </c>
      <c r="I8" s="57">
        <v>950</v>
      </c>
      <c r="J8" s="23">
        <f>H8*1.75</f>
        <v>1662.5</v>
      </c>
      <c r="K8" s="54">
        <f>H8*2.3</f>
        <v>2185</v>
      </c>
    </row>
    <row r="9" spans="1:12" ht="28.9" customHeight="1" thickBot="1" x14ac:dyDescent="0.3">
      <c r="A9" s="264"/>
      <c r="B9" s="246"/>
      <c r="C9" s="267"/>
      <c r="D9" s="270"/>
      <c r="E9" s="47" t="s">
        <v>29</v>
      </c>
      <c r="F9" s="58">
        <v>1900</v>
      </c>
      <c r="G9" s="14">
        <v>2389</v>
      </c>
      <c r="H9" s="59">
        <v>950</v>
      </c>
      <c r="I9" s="59">
        <v>950</v>
      </c>
      <c r="J9" s="26">
        <f>H9*1.75</f>
        <v>1662.5</v>
      </c>
      <c r="K9" s="54">
        <f>H9*2.3</f>
        <v>2185</v>
      </c>
    </row>
    <row r="10" spans="1:12" ht="28.9" customHeight="1" x14ac:dyDescent="0.25">
      <c r="A10" s="256" t="s">
        <v>77</v>
      </c>
      <c r="B10" s="244" t="s">
        <v>78</v>
      </c>
      <c r="C10" s="244" t="s">
        <v>79</v>
      </c>
      <c r="D10" s="260" t="s">
        <v>80</v>
      </c>
      <c r="E10" s="12" t="s">
        <v>81</v>
      </c>
      <c r="F10" s="60" t="s">
        <v>82</v>
      </c>
      <c r="G10" s="61" t="s">
        <v>83</v>
      </c>
      <c r="H10" s="53">
        <v>888</v>
      </c>
      <c r="I10" s="53">
        <f>H10*1.05</f>
        <v>932.40000000000009</v>
      </c>
      <c r="J10" s="62">
        <f>I10*1.65</f>
        <v>1538.46</v>
      </c>
      <c r="K10" s="63">
        <f>I10*2.15</f>
        <v>2004.66</v>
      </c>
    </row>
    <row r="11" spans="1:12" ht="28.9" customHeight="1" x14ac:dyDescent="0.25">
      <c r="A11" s="257"/>
      <c r="B11" s="258"/>
      <c r="C11" s="258"/>
      <c r="D11" s="261"/>
      <c r="E11" s="19" t="s">
        <v>84</v>
      </c>
      <c r="F11" s="64" t="s">
        <v>85</v>
      </c>
      <c r="G11" s="65" t="s">
        <v>86</v>
      </c>
      <c r="H11" s="57">
        <v>946</v>
      </c>
      <c r="I11" s="66">
        <f t="shared" ref="I11:I21" si="0">H11*1.05</f>
        <v>993.30000000000007</v>
      </c>
      <c r="J11" s="67">
        <f t="shared" ref="J11:J21" si="1">I11*1.65</f>
        <v>1638.9449999999999</v>
      </c>
      <c r="K11" s="63">
        <f t="shared" ref="K11:K21" si="2">I11*2.15</f>
        <v>2135.5950000000003</v>
      </c>
      <c r="L11" s="68"/>
    </row>
    <row r="12" spans="1:12" ht="28.9" customHeight="1" x14ac:dyDescent="0.25">
      <c r="A12" s="257"/>
      <c r="B12" s="258"/>
      <c r="C12" s="258"/>
      <c r="D12" s="261"/>
      <c r="E12" s="19" t="s">
        <v>87</v>
      </c>
      <c r="F12" s="64" t="s">
        <v>88</v>
      </c>
      <c r="G12" s="65" t="s">
        <v>89</v>
      </c>
      <c r="H12" s="57">
        <v>1052</v>
      </c>
      <c r="I12" s="66">
        <f t="shared" si="0"/>
        <v>1104.6000000000001</v>
      </c>
      <c r="J12" s="67">
        <f t="shared" si="1"/>
        <v>1822.5900000000001</v>
      </c>
      <c r="K12" s="63">
        <f t="shared" si="2"/>
        <v>2374.8900000000003</v>
      </c>
      <c r="L12" s="68"/>
    </row>
    <row r="13" spans="1:12" ht="28.9" customHeight="1" x14ac:dyDescent="0.25">
      <c r="A13" s="257" t="s">
        <v>90</v>
      </c>
      <c r="B13" s="258" t="s">
        <v>91</v>
      </c>
      <c r="C13" s="258"/>
      <c r="D13" s="261"/>
      <c r="E13" s="19" t="s">
        <v>81</v>
      </c>
      <c r="F13" s="69" t="s">
        <v>92</v>
      </c>
      <c r="G13" s="65" t="s">
        <v>93</v>
      </c>
      <c r="H13" s="57">
        <v>1090</v>
      </c>
      <c r="I13" s="66">
        <f t="shared" si="0"/>
        <v>1144.5</v>
      </c>
      <c r="J13" s="67">
        <f t="shared" si="1"/>
        <v>1888.425</v>
      </c>
      <c r="K13" s="63">
        <f t="shared" si="2"/>
        <v>2460.6749999999997</v>
      </c>
    </row>
    <row r="14" spans="1:12" ht="28.9" customHeight="1" x14ac:dyDescent="0.25">
      <c r="A14" s="257"/>
      <c r="B14" s="258"/>
      <c r="C14" s="258"/>
      <c r="D14" s="261"/>
      <c r="E14" s="19" t="s">
        <v>84</v>
      </c>
      <c r="F14" s="69" t="s">
        <v>94</v>
      </c>
      <c r="G14" s="65" t="s">
        <v>95</v>
      </c>
      <c r="H14" s="57">
        <v>1168</v>
      </c>
      <c r="I14" s="66">
        <f t="shared" si="0"/>
        <v>1226.4000000000001</v>
      </c>
      <c r="J14" s="67">
        <f t="shared" si="1"/>
        <v>2023.56</v>
      </c>
      <c r="K14" s="63">
        <f t="shared" si="2"/>
        <v>2636.76</v>
      </c>
    </row>
    <row r="15" spans="1:12" ht="28.9" customHeight="1" thickBot="1" x14ac:dyDescent="0.3">
      <c r="A15" s="263"/>
      <c r="B15" s="259"/>
      <c r="C15" s="259"/>
      <c r="D15" s="262"/>
      <c r="E15" s="46" t="s">
        <v>87</v>
      </c>
      <c r="F15" s="70" t="s">
        <v>96</v>
      </c>
      <c r="G15" s="71" t="s">
        <v>97</v>
      </c>
      <c r="H15" s="59">
        <v>1423</v>
      </c>
      <c r="I15" s="72">
        <f t="shared" si="0"/>
        <v>1494.15</v>
      </c>
      <c r="J15" s="73">
        <f t="shared" si="1"/>
        <v>2465.3474999999999</v>
      </c>
      <c r="K15" s="63">
        <f t="shared" si="2"/>
        <v>3212.4225000000001</v>
      </c>
    </row>
    <row r="16" spans="1:12" ht="28.9" customHeight="1" x14ac:dyDescent="0.25">
      <c r="A16" s="248" t="s">
        <v>98</v>
      </c>
      <c r="B16" s="250" t="s">
        <v>99</v>
      </c>
      <c r="C16" s="250" t="s">
        <v>79</v>
      </c>
      <c r="D16" s="250" t="s">
        <v>100</v>
      </c>
      <c r="E16" s="74" t="s">
        <v>101</v>
      </c>
      <c r="F16" s="75" t="s">
        <v>102</v>
      </c>
      <c r="G16" s="76" t="s">
        <v>103</v>
      </c>
      <c r="H16" s="77">
        <v>917</v>
      </c>
      <c r="I16" s="53">
        <f t="shared" si="0"/>
        <v>962.85</v>
      </c>
      <c r="J16" s="62">
        <f t="shared" si="1"/>
        <v>1588.7024999999999</v>
      </c>
      <c r="K16" s="63">
        <f t="shared" si="2"/>
        <v>2070.1275000000001</v>
      </c>
    </row>
    <row r="17" spans="1:11" ht="28.9" customHeight="1" x14ac:dyDescent="0.25">
      <c r="A17" s="249"/>
      <c r="B17" s="251"/>
      <c r="C17" s="251"/>
      <c r="D17" s="251"/>
      <c r="E17" s="78" t="s">
        <v>104</v>
      </c>
      <c r="F17" s="79" t="s">
        <v>85</v>
      </c>
      <c r="G17" s="80" t="s">
        <v>86</v>
      </c>
      <c r="H17" s="81">
        <v>984</v>
      </c>
      <c r="I17" s="66">
        <f t="shared" si="0"/>
        <v>1033.2</v>
      </c>
      <c r="J17" s="67">
        <f t="shared" si="1"/>
        <v>1704.78</v>
      </c>
      <c r="K17" s="63">
        <f t="shared" si="2"/>
        <v>2221.38</v>
      </c>
    </row>
    <row r="18" spans="1:11" ht="28.9" customHeight="1" thickBot="1" x14ac:dyDescent="0.3">
      <c r="A18" s="249"/>
      <c r="B18" s="251"/>
      <c r="C18" s="251"/>
      <c r="D18" s="251"/>
      <c r="E18" s="82" t="s">
        <v>105</v>
      </c>
      <c r="F18" s="83" t="s">
        <v>88</v>
      </c>
      <c r="G18" s="84" t="s">
        <v>89</v>
      </c>
      <c r="H18" s="81">
        <v>1056</v>
      </c>
      <c r="I18" s="66">
        <f t="shared" si="0"/>
        <v>1108.8</v>
      </c>
      <c r="J18" s="67">
        <f t="shared" si="1"/>
        <v>1829.5199999999998</v>
      </c>
      <c r="K18" s="63">
        <f t="shared" si="2"/>
        <v>2383.9199999999996</v>
      </c>
    </row>
    <row r="19" spans="1:11" ht="28.9" customHeight="1" x14ac:dyDescent="0.25">
      <c r="A19" s="249" t="s">
        <v>106</v>
      </c>
      <c r="B19" s="251" t="s">
        <v>107</v>
      </c>
      <c r="C19" s="251"/>
      <c r="D19" s="251"/>
      <c r="E19" s="85" t="s">
        <v>101</v>
      </c>
      <c r="F19" s="86" t="s">
        <v>108</v>
      </c>
      <c r="G19" s="87" t="s">
        <v>109</v>
      </c>
      <c r="H19" s="81">
        <v>1148</v>
      </c>
      <c r="I19" s="66">
        <f t="shared" si="0"/>
        <v>1205.4000000000001</v>
      </c>
      <c r="J19" s="67">
        <f t="shared" si="1"/>
        <v>1988.91</v>
      </c>
      <c r="K19" s="63">
        <f t="shared" si="2"/>
        <v>2591.61</v>
      </c>
    </row>
    <row r="20" spans="1:11" ht="28.9" customHeight="1" x14ac:dyDescent="0.25">
      <c r="A20" s="249"/>
      <c r="B20" s="251"/>
      <c r="C20" s="251"/>
      <c r="D20" s="251"/>
      <c r="E20" s="78" t="s">
        <v>104</v>
      </c>
      <c r="F20" s="86" t="s">
        <v>110</v>
      </c>
      <c r="G20" s="80" t="s">
        <v>111</v>
      </c>
      <c r="H20" s="81">
        <v>1187</v>
      </c>
      <c r="I20" s="66">
        <f t="shared" si="0"/>
        <v>1246.3500000000001</v>
      </c>
      <c r="J20" s="67">
        <f t="shared" si="1"/>
        <v>2056.4775</v>
      </c>
      <c r="K20" s="63">
        <f t="shared" si="2"/>
        <v>2679.6525000000001</v>
      </c>
    </row>
    <row r="21" spans="1:11" ht="28.9" customHeight="1" thickBot="1" x14ac:dyDescent="0.3">
      <c r="A21" s="253"/>
      <c r="B21" s="252"/>
      <c r="C21" s="252"/>
      <c r="D21" s="252"/>
      <c r="E21" s="82" t="s">
        <v>105</v>
      </c>
      <c r="F21" s="88" t="s">
        <v>112</v>
      </c>
      <c r="G21" s="84" t="s">
        <v>113</v>
      </c>
      <c r="H21" s="89">
        <v>1423</v>
      </c>
      <c r="I21" s="72">
        <f t="shared" si="0"/>
        <v>1494.15</v>
      </c>
      <c r="J21" s="73">
        <f t="shared" si="1"/>
        <v>2465.3474999999999</v>
      </c>
      <c r="K21" s="63">
        <f t="shared" si="2"/>
        <v>3212.4225000000001</v>
      </c>
    </row>
    <row r="22" spans="1:11" ht="33" customHeight="1" thickBot="1" x14ac:dyDescent="0.3">
      <c r="A22" s="254" t="s">
        <v>30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55"/>
    </row>
    <row r="23" spans="1:11" ht="40.9" customHeight="1" x14ac:dyDescent="0.25">
      <c r="A23" s="90" t="s">
        <v>114</v>
      </c>
      <c r="B23" s="244">
        <v>25577</v>
      </c>
      <c r="C23" s="244" t="s">
        <v>115</v>
      </c>
      <c r="D23" s="244" t="s">
        <v>116</v>
      </c>
      <c r="E23" s="48" t="s">
        <v>117</v>
      </c>
      <c r="F23" s="45">
        <v>280</v>
      </c>
      <c r="G23" s="91">
        <v>349</v>
      </c>
      <c r="H23" s="92">
        <v>120</v>
      </c>
      <c r="I23" s="92"/>
      <c r="J23" s="93">
        <v>250</v>
      </c>
      <c r="K23" s="94">
        <v>329</v>
      </c>
    </row>
    <row r="24" spans="1:11" ht="40.9" customHeight="1" x14ac:dyDescent="0.25">
      <c r="A24" s="95" t="s">
        <v>118</v>
      </c>
      <c r="B24" s="245"/>
      <c r="C24" s="245"/>
      <c r="D24" s="245"/>
      <c r="E24" s="51" t="s">
        <v>119</v>
      </c>
      <c r="F24" s="96">
        <v>350</v>
      </c>
      <c r="G24" s="97">
        <v>399</v>
      </c>
      <c r="H24" s="98"/>
      <c r="I24" s="98"/>
      <c r="J24" s="99"/>
      <c r="K24" s="100"/>
    </row>
    <row r="25" spans="1:11" ht="40.9" customHeight="1" x14ac:dyDescent="0.25">
      <c r="A25" s="101" t="s">
        <v>118</v>
      </c>
      <c r="B25" s="245"/>
      <c r="C25" s="245"/>
      <c r="D25" s="247"/>
      <c r="E25" s="50" t="s">
        <v>120</v>
      </c>
      <c r="F25" s="39">
        <v>300</v>
      </c>
      <c r="G25" s="102"/>
      <c r="H25" s="98"/>
      <c r="I25" s="98"/>
      <c r="J25" s="99"/>
      <c r="K25" s="100"/>
    </row>
    <row r="26" spans="1:11" ht="40.9" customHeight="1" thickBot="1" x14ac:dyDescent="0.3">
      <c r="A26" s="103" t="s">
        <v>31</v>
      </c>
      <c r="B26" s="246"/>
      <c r="C26" s="246"/>
      <c r="D26" s="246"/>
      <c r="E26" s="49" t="s">
        <v>121</v>
      </c>
      <c r="F26" s="41">
        <v>280</v>
      </c>
      <c r="G26" s="104">
        <f>K26</f>
        <v>349</v>
      </c>
      <c r="H26" s="105">
        <v>140</v>
      </c>
      <c r="I26" s="105"/>
      <c r="J26" s="106">
        <v>270</v>
      </c>
      <c r="K26" s="107">
        <v>349</v>
      </c>
    </row>
    <row r="27" spans="1:11" ht="26.25" customHeight="1" thickBot="1" x14ac:dyDescent="0.35">
      <c r="A27" s="238" t="s">
        <v>122</v>
      </c>
      <c r="B27" s="238"/>
      <c r="C27" s="238"/>
      <c r="D27" s="238"/>
      <c r="E27" s="238"/>
      <c r="F27" s="238"/>
      <c r="G27" s="238"/>
      <c r="H27" s="238"/>
      <c r="I27" s="32"/>
      <c r="J27" s="16">
        <f t="shared" ref="J27:K41" si="3">F27-H27</f>
        <v>0</v>
      </c>
      <c r="K27" s="16">
        <f t="shared" si="3"/>
        <v>0</v>
      </c>
    </row>
    <row r="28" spans="1:11" ht="28.15" hidden="1" customHeight="1" x14ac:dyDescent="0.3">
      <c r="A28" s="241"/>
      <c r="B28" s="230" t="s">
        <v>123</v>
      </c>
      <c r="C28" s="218" t="s">
        <v>124</v>
      </c>
      <c r="D28" s="42" t="s">
        <v>2</v>
      </c>
      <c r="E28" s="230" t="s">
        <v>125</v>
      </c>
      <c r="F28" s="108"/>
      <c r="G28" s="109"/>
      <c r="H28" s="110">
        <v>470</v>
      </c>
      <c r="I28" s="32"/>
      <c r="J28" s="16">
        <f t="shared" si="3"/>
        <v>-470</v>
      </c>
      <c r="K28" s="16">
        <f t="shared" si="3"/>
        <v>0</v>
      </c>
    </row>
    <row r="29" spans="1:11" ht="28.15" hidden="1" customHeight="1" x14ac:dyDescent="0.3">
      <c r="A29" s="242"/>
      <c r="B29" s="243"/>
      <c r="C29" s="207"/>
      <c r="D29" s="111" t="s">
        <v>40</v>
      </c>
      <c r="E29" s="243"/>
      <c r="F29" s="112"/>
      <c r="G29" s="113"/>
      <c r="H29" s="114">
        <v>470</v>
      </c>
      <c r="I29" s="32"/>
      <c r="J29" s="16">
        <f t="shared" si="3"/>
        <v>-470</v>
      </c>
      <c r="K29" s="16">
        <f t="shared" si="3"/>
        <v>0</v>
      </c>
    </row>
    <row r="30" spans="1:11" ht="28.15" customHeight="1" x14ac:dyDescent="0.3">
      <c r="A30" s="241" t="s">
        <v>126</v>
      </c>
      <c r="B30" s="230" t="s">
        <v>127</v>
      </c>
      <c r="C30" s="230" t="s">
        <v>124</v>
      </c>
      <c r="D30" s="42" t="s">
        <v>2</v>
      </c>
      <c r="E30" s="218" t="s">
        <v>125</v>
      </c>
      <c r="F30" s="45">
        <v>690</v>
      </c>
      <c r="G30" s="115">
        <v>929</v>
      </c>
      <c r="H30" s="114">
        <v>470</v>
      </c>
      <c r="I30" s="32"/>
      <c r="J30" s="16">
        <f t="shared" si="3"/>
        <v>220</v>
      </c>
      <c r="K30" s="16">
        <f t="shared" si="3"/>
        <v>929</v>
      </c>
    </row>
    <row r="31" spans="1:11" ht="28.15" customHeight="1" thickBot="1" x14ac:dyDescent="0.35">
      <c r="A31" s="240"/>
      <c r="B31" s="228"/>
      <c r="C31" s="228"/>
      <c r="D31" s="44" t="s">
        <v>40</v>
      </c>
      <c r="E31" s="222"/>
      <c r="F31" s="41">
        <v>690</v>
      </c>
      <c r="G31" s="116">
        <v>929</v>
      </c>
      <c r="H31" s="117">
        <v>470</v>
      </c>
      <c r="I31" s="32"/>
      <c r="J31" s="16">
        <f t="shared" si="3"/>
        <v>220</v>
      </c>
      <c r="K31" s="16">
        <f t="shared" si="3"/>
        <v>929</v>
      </c>
    </row>
    <row r="32" spans="1:11" ht="32.450000000000003" hidden="1" customHeight="1" x14ac:dyDescent="0.3">
      <c r="A32" s="239"/>
      <c r="B32" s="227" t="s">
        <v>128</v>
      </c>
      <c r="C32" s="227" t="s">
        <v>129</v>
      </c>
      <c r="D32" s="118" t="s">
        <v>2</v>
      </c>
      <c r="E32" s="229" t="s">
        <v>125</v>
      </c>
      <c r="F32" s="29"/>
      <c r="G32" s="119"/>
      <c r="H32" s="114">
        <v>730</v>
      </c>
      <c r="I32" s="32"/>
      <c r="J32" s="16">
        <f t="shared" si="3"/>
        <v>-730</v>
      </c>
      <c r="K32" s="16">
        <f t="shared" si="3"/>
        <v>0</v>
      </c>
    </row>
    <row r="33" spans="1:11" ht="32.450000000000003" hidden="1" customHeight="1" x14ac:dyDescent="0.3">
      <c r="A33" s="240"/>
      <c r="B33" s="228"/>
      <c r="C33" s="228"/>
      <c r="D33" s="44" t="s">
        <v>130</v>
      </c>
      <c r="E33" s="222"/>
      <c r="F33" s="40"/>
      <c r="G33" s="120"/>
      <c r="H33" s="117">
        <v>730</v>
      </c>
      <c r="I33" s="32"/>
      <c r="J33" s="16">
        <f t="shared" si="3"/>
        <v>-730</v>
      </c>
      <c r="K33" s="16">
        <f t="shared" si="3"/>
        <v>0</v>
      </c>
    </row>
    <row r="34" spans="1:11" ht="32.450000000000003" customHeight="1" x14ac:dyDescent="0.3">
      <c r="A34" s="241" t="s">
        <v>126</v>
      </c>
      <c r="B34" s="230" t="s">
        <v>131</v>
      </c>
      <c r="C34" s="230" t="s">
        <v>132</v>
      </c>
      <c r="D34" s="42" t="s">
        <v>2</v>
      </c>
      <c r="E34" s="218" t="s">
        <v>125</v>
      </c>
      <c r="F34" s="45">
        <v>950</v>
      </c>
      <c r="G34" s="121">
        <v>1249</v>
      </c>
      <c r="H34" s="114">
        <v>730</v>
      </c>
      <c r="I34" s="32"/>
      <c r="J34" s="16">
        <f t="shared" si="3"/>
        <v>220</v>
      </c>
      <c r="K34" s="16">
        <f t="shared" si="3"/>
        <v>1249</v>
      </c>
    </row>
    <row r="35" spans="1:11" ht="32.450000000000003" customHeight="1" thickBot="1" x14ac:dyDescent="0.35">
      <c r="A35" s="240"/>
      <c r="B35" s="228"/>
      <c r="C35" s="228"/>
      <c r="D35" s="44" t="s">
        <v>130</v>
      </c>
      <c r="E35" s="222"/>
      <c r="F35" s="41">
        <v>950</v>
      </c>
      <c r="G35" s="27">
        <v>1249</v>
      </c>
      <c r="H35" s="117">
        <v>730</v>
      </c>
      <c r="I35" s="32"/>
      <c r="J35" s="16">
        <f t="shared" si="3"/>
        <v>220</v>
      </c>
      <c r="K35" s="16">
        <f t="shared" si="3"/>
        <v>1249</v>
      </c>
    </row>
    <row r="36" spans="1:11" ht="32.450000000000003" customHeight="1" x14ac:dyDescent="0.3">
      <c r="A36" s="225" t="s">
        <v>126</v>
      </c>
      <c r="B36" s="227" t="s">
        <v>133</v>
      </c>
      <c r="C36" s="227" t="s">
        <v>132</v>
      </c>
      <c r="D36" s="118" t="s">
        <v>2</v>
      </c>
      <c r="E36" s="229" t="s">
        <v>125</v>
      </c>
      <c r="F36" s="17">
        <v>950</v>
      </c>
      <c r="G36" s="122">
        <v>1249</v>
      </c>
      <c r="H36" s="114">
        <v>770</v>
      </c>
      <c r="I36" s="32"/>
      <c r="J36" s="16">
        <f t="shared" si="3"/>
        <v>180</v>
      </c>
      <c r="K36" s="16">
        <f t="shared" si="3"/>
        <v>1249</v>
      </c>
    </row>
    <row r="37" spans="1:11" ht="32.450000000000003" customHeight="1" thickBot="1" x14ac:dyDescent="0.35">
      <c r="A37" s="226"/>
      <c r="B37" s="228"/>
      <c r="C37" s="228"/>
      <c r="D37" s="44" t="s">
        <v>130</v>
      </c>
      <c r="E37" s="222"/>
      <c r="F37" s="41">
        <v>950</v>
      </c>
      <c r="G37" s="27">
        <v>1249</v>
      </c>
      <c r="H37" s="117">
        <v>770</v>
      </c>
      <c r="I37" s="32"/>
      <c r="J37" s="16">
        <f t="shared" si="3"/>
        <v>180</v>
      </c>
      <c r="K37" s="16">
        <f t="shared" si="3"/>
        <v>1249</v>
      </c>
    </row>
    <row r="38" spans="1:11" ht="14.25" customHeight="1" x14ac:dyDescent="0.3">
      <c r="A38" s="214" t="s">
        <v>134</v>
      </c>
      <c r="B38" s="230" t="s">
        <v>32</v>
      </c>
      <c r="C38" s="230" t="s">
        <v>44</v>
      </c>
      <c r="D38" s="42" t="s">
        <v>2</v>
      </c>
      <c r="E38" s="218" t="s">
        <v>125</v>
      </c>
      <c r="F38" s="232">
        <v>650</v>
      </c>
      <c r="G38" s="235">
        <v>829</v>
      </c>
      <c r="H38" s="110">
        <v>390</v>
      </c>
      <c r="I38" s="32"/>
      <c r="J38" s="16">
        <f t="shared" si="3"/>
        <v>260</v>
      </c>
      <c r="K38" s="16">
        <f t="shared" si="3"/>
        <v>829</v>
      </c>
    </row>
    <row r="39" spans="1:11" ht="14.25" customHeight="1" x14ac:dyDescent="0.3">
      <c r="A39" s="215"/>
      <c r="B39" s="231"/>
      <c r="C39" s="231"/>
      <c r="D39" s="43" t="s">
        <v>135</v>
      </c>
      <c r="E39" s="206"/>
      <c r="F39" s="233"/>
      <c r="G39" s="236"/>
      <c r="H39" s="114">
        <v>390</v>
      </c>
      <c r="I39" s="32"/>
      <c r="J39" s="16">
        <f t="shared" si="3"/>
        <v>-390</v>
      </c>
      <c r="K39" s="16">
        <f t="shared" si="3"/>
        <v>0</v>
      </c>
    </row>
    <row r="40" spans="1:11" ht="14.25" customHeight="1" thickBot="1" x14ac:dyDescent="0.35">
      <c r="A40" s="216"/>
      <c r="B40" s="228"/>
      <c r="C40" s="228"/>
      <c r="D40" s="44" t="s">
        <v>136</v>
      </c>
      <c r="E40" s="222"/>
      <c r="F40" s="234"/>
      <c r="G40" s="237"/>
      <c r="H40" s="114">
        <v>390</v>
      </c>
      <c r="I40" s="32"/>
      <c r="J40" s="16">
        <f t="shared" si="3"/>
        <v>-390</v>
      </c>
      <c r="K40" s="16">
        <f t="shared" si="3"/>
        <v>0</v>
      </c>
    </row>
    <row r="41" spans="1:11" ht="28.5" customHeight="1" thickBot="1" x14ac:dyDescent="0.35">
      <c r="A41" s="238" t="s">
        <v>34</v>
      </c>
      <c r="B41" s="238"/>
      <c r="C41" s="238"/>
      <c r="D41" s="238"/>
      <c r="E41" s="238"/>
      <c r="F41" s="238"/>
      <c r="G41" s="238"/>
      <c r="H41" s="238"/>
      <c r="I41" s="32"/>
      <c r="J41" s="16">
        <f t="shared" si="3"/>
        <v>0</v>
      </c>
      <c r="K41" s="16">
        <f t="shared" si="3"/>
        <v>0</v>
      </c>
    </row>
    <row r="42" spans="1:11" ht="10.5" customHeight="1" x14ac:dyDescent="0.25">
      <c r="A42" s="214" t="s">
        <v>35</v>
      </c>
      <c r="B42" s="197" t="s">
        <v>36</v>
      </c>
      <c r="C42" s="197" t="s">
        <v>33</v>
      </c>
      <c r="D42" s="197" t="s">
        <v>37</v>
      </c>
      <c r="E42" s="218" t="s">
        <v>38</v>
      </c>
      <c r="F42" s="219">
        <v>260</v>
      </c>
      <c r="G42" s="220">
        <v>329</v>
      </c>
      <c r="H42" s="18"/>
      <c r="I42" s="19">
        <f t="shared" ref="I42:I53" si="4">H42*1.05</f>
        <v>0</v>
      </c>
      <c r="J42" s="23" t="e">
        <f>#REF!*1.65</f>
        <v>#REF!</v>
      </c>
      <c r="K42" s="212">
        <v>180</v>
      </c>
    </row>
    <row r="43" spans="1:11" ht="10.5" customHeight="1" thickBot="1" x14ac:dyDescent="0.3">
      <c r="A43" s="215"/>
      <c r="B43" s="217"/>
      <c r="C43" s="217"/>
      <c r="D43" s="217"/>
      <c r="E43" s="206"/>
      <c r="F43" s="208"/>
      <c r="G43" s="210"/>
      <c r="H43" s="18"/>
      <c r="I43" s="19">
        <f t="shared" si="4"/>
        <v>0</v>
      </c>
      <c r="J43" s="23" t="e">
        <f>#REF!*1.65</f>
        <v>#REF!</v>
      </c>
      <c r="K43" s="213"/>
    </row>
    <row r="44" spans="1:11" ht="10.5" customHeight="1" x14ac:dyDescent="0.25">
      <c r="A44" s="215"/>
      <c r="B44" s="217"/>
      <c r="C44" s="217"/>
      <c r="D44" s="217"/>
      <c r="E44" s="206" t="s">
        <v>39</v>
      </c>
      <c r="F44" s="208">
        <v>300</v>
      </c>
      <c r="G44" s="210">
        <v>379</v>
      </c>
      <c r="H44" s="18"/>
      <c r="I44" s="19">
        <f t="shared" si="4"/>
        <v>0</v>
      </c>
      <c r="J44" s="23" t="e">
        <f>#REF!*1.65</f>
        <v>#REF!</v>
      </c>
      <c r="K44" s="212">
        <v>220</v>
      </c>
    </row>
    <row r="45" spans="1:11" ht="10.5" customHeight="1" thickBot="1" x14ac:dyDescent="0.3">
      <c r="A45" s="215"/>
      <c r="B45" s="217"/>
      <c r="C45" s="217"/>
      <c r="D45" s="217"/>
      <c r="E45" s="206"/>
      <c r="F45" s="208"/>
      <c r="G45" s="210"/>
      <c r="H45" s="18"/>
      <c r="I45" s="19">
        <f t="shared" si="4"/>
        <v>0</v>
      </c>
      <c r="J45" s="23" t="e">
        <f>#REF!*1.65</f>
        <v>#REF!</v>
      </c>
      <c r="K45" s="213"/>
    </row>
    <row r="46" spans="1:11" ht="10.5" customHeight="1" x14ac:dyDescent="0.25">
      <c r="A46" s="215"/>
      <c r="B46" s="217"/>
      <c r="C46" s="217"/>
      <c r="D46" s="217"/>
      <c r="E46" s="206" t="s">
        <v>41</v>
      </c>
      <c r="F46" s="208">
        <v>350</v>
      </c>
      <c r="G46" s="210">
        <v>449</v>
      </c>
      <c r="H46" s="18"/>
      <c r="I46" s="21"/>
      <c r="J46" s="23" t="e">
        <f>#REF!*1.65</f>
        <v>#REF!</v>
      </c>
      <c r="K46" s="212">
        <v>240</v>
      </c>
    </row>
    <row r="47" spans="1:11" ht="10.5" customHeight="1" thickBot="1" x14ac:dyDescent="0.3">
      <c r="A47" s="215"/>
      <c r="B47" s="217"/>
      <c r="C47" s="217"/>
      <c r="D47" s="217"/>
      <c r="E47" s="206"/>
      <c r="F47" s="208"/>
      <c r="G47" s="210"/>
      <c r="H47" s="18"/>
      <c r="I47" s="15">
        <f t="shared" si="4"/>
        <v>0</v>
      </c>
      <c r="J47" s="23" t="e">
        <f>#REF!*1.65</f>
        <v>#REF!</v>
      </c>
      <c r="K47" s="213"/>
    </row>
    <row r="48" spans="1:11" ht="10.5" customHeight="1" x14ac:dyDescent="0.25">
      <c r="A48" s="215"/>
      <c r="B48" s="217"/>
      <c r="C48" s="217"/>
      <c r="D48" s="217"/>
      <c r="E48" s="206" t="s">
        <v>42</v>
      </c>
      <c r="F48" s="208">
        <v>410</v>
      </c>
      <c r="G48" s="210">
        <v>519</v>
      </c>
      <c r="H48" s="18"/>
      <c r="I48" s="19">
        <f t="shared" si="4"/>
        <v>0</v>
      </c>
      <c r="J48" s="23" t="e">
        <f>#REF!*1.65</f>
        <v>#REF!</v>
      </c>
      <c r="K48" s="212">
        <v>220</v>
      </c>
    </row>
    <row r="49" spans="1:11" ht="10.5" customHeight="1" thickBot="1" x14ac:dyDescent="0.3">
      <c r="A49" s="215"/>
      <c r="B49" s="217"/>
      <c r="C49" s="217"/>
      <c r="D49" s="217"/>
      <c r="E49" s="207"/>
      <c r="F49" s="209"/>
      <c r="G49" s="211"/>
      <c r="H49" s="18"/>
      <c r="I49" s="19">
        <f t="shared" si="4"/>
        <v>0</v>
      </c>
      <c r="J49" s="23" t="e">
        <f>#REF!*1.65</f>
        <v>#REF!</v>
      </c>
      <c r="K49" s="213"/>
    </row>
    <row r="50" spans="1:11" ht="10.5" customHeight="1" x14ac:dyDescent="0.25">
      <c r="A50" s="214" t="s">
        <v>137</v>
      </c>
      <c r="B50" s="197" t="s">
        <v>43</v>
      </c>
      <c r="C50" s="197" t="s">
        <v>33</v>
      </c>
      <c r="D50" s="197" t="s">
        <v>44</v>
      </c>
      <c r="E50" s="218" t="s">
        <v>38</v>
      </c>
      <c r="F50" s="219">
        <v>400</v>
      </c>
      <c r="G50" s="220">
        <v>509</v>
      </c>
      <c r="H50" s="18"/>
      <c r="I50" s="19">
        <f t="shared" si="4"/>
        <v>0</v>
      </c>
      <c r="J50" s="23" t="e">
        <f>#REF!*1.65</f>
        <v>#REF!</v>
      </c>
      <c r="K50" s="212">
        <v>180</v>
      </c>
    </row>
    <row r="51" spans="1:11" ht="10.5" customHeight="1" thickBot="1" x14ac:dyDescent="0.3">
      <c r="A51" s="215"/>
      <c r="B51" s="217"/>
      <c r="C51" s="217"/>
      <c r="D51" s="217"/>
      <c r="E51" s="206"/>
      <c r="F51" s="208"/>
      <c r="G51" s="210"/>
      <c r="H51" s="18"/>
      <c r="I51" s="19">
        <f t="shared" si="4"/>
        <v>0</v>
      </c>
      <c r="J51" s="23" t="e">
        <f>#REF!*1.65</f>
        <v>#REF!</v>
      </c>
      <c r="K51" s="221"/>
    </row>
    <row r="52" spans="1:11" ht="10.5" customHeight="1" x14ac:dyDescent="0.25">
      <c r="A52" s="215"/>
      <c r="B52" s="217"/>
      <c r="C52" s="217"/>
      <c r="D52" s="217"/>
      <c r="E52" s="206" t="s">
        <v>39</v>
      </c>
      <c r="F52" s="208">
        <v>440</v>
      </c>
      <c r="G52" s="210">
        <v>560</v>
      </c>
      <c r="H52" s="18"/>
      <c r="I52" s="19">
        <f t="shared" si="4"/>
        <v>0</v>
      </c>
      <c r="J52" s="23" t="e">
        <f>#REF!*1.65</f>
        <v>#REF!</v>
      </c>
      <c r="K52" s="212">
        <v>220</v>
      </c>
    </row>
    <row r="53" spans="1:11" ht="10.5" customHeight="1" thickBot="1" x14ac:dyDescent="0.3">
      <c r="A53" s="215"/>
      <c r="B53" s="217"/>
      <c r="C53" s="217"/>
      <c r="D53" s="217"/>
      <c r="E53" s="206"/>
      <c r="F53" s="208"/>
      <c r="G53" s="210"/>
      <c r="H53" s="18"/>
      <c r="I53" s="19">
        <f t="shared" si="4"/>
        <v>0</v>
      </c>
      <c r="J53" s="23" t="e">
        <f>#REF!*1.65</f>
        <v>#REF!</v>
      </c>
      <c r="K53" s="213"/>
    </row>
    <row r="54" spans="1:11" ht="10.5" customHeight="1" x14ac:dyDescent="0.25">
      <c r="A54" s="215"/>
      <c r="B54" s="217"/>
      <c r="C54" s="217"/>
      <c r="D54" s="217"/>
      <c r="E54" s="206" t="s">
        <v>41</v>
      </c>
      <c r="F54" s="208">
        <v>510</v>
      </c>
      <c r="G54" s="210">
        <v>649</v>
      </c>
      <c r="H54" s="18"/>
      <c r="I54" s="21"/>
      <c r="J54" s="23" t="e">
        <f>#REF!*1.65</f>
        <v>#REF!</v>
      </c>
      <c r="K54" s="212">
        <v>240</v>
      </c>
    </row>
    <row r="55" spans="1:11" ht="10.5" customHeight="1" thickBot="1" x14ac:dyDescent="0.3">
      <c r="A55" s="215"/>
      <c r="B55" s="217"/>
      <c r="C55" s="217"/>
      <c r="D55" s="217"/>
      <c r="E55" s="206"/>
      <c r="F55" s="208"/>
      <c r="G55" s="210"/>
      <c r="H55" s="18"/>
      <c r="I55" s="15">
        <f t="shared" ref="I55:I57" si="5">H55*1.05</f>
        <v>0</v>
      </c>
      <c r="J55" s="23" t="e">
        <f>#REF!*1.65</f>
        <v>#REF!</v>
      </c>
      <c r="K55" s="213"/>
    </row>
    <row r="56" spans="1:11" ht="10.5" customHeight="1" x14ac:dyDescent="0.25">
      <c r="A56" s="215"/>
      <c r="B56" s="217"/>
      <c r="C56" s="217"/>
      <c r="D56" s="217"/>
      <c r="E56" s="206" t="s">
        <v>42</v>
      </c>
      <c r="F56" s="208">
        <v>570</v>
      </c>
      <c r="G56" s="210">
        <v>729</v>
      </c>
      <c r="H56" s="18"/>
      <c r="I56" s="19">
        <f t="shared" si="5"/>
        <v>0</v>
      </c>
      <c r="J56" s="23" t="e">
        <f>#REF!*1.65</f>
        <v>#REF!</v>
      </c>
      <c r="K56" s="212">
        <v>220</v>
      </c>
    </row>
    <row r="57" spans="1:11" ht="10.5" customHeight="1" thickBot="1" x14ac:dyDescent="0.3">
      <c r="A57" s="216"/>
      <c r="B57" s="198"/>
      <c r="C57" s="198"/>
      <c r="D57" s="198"/>
      <c r="E57" s="222"/>
      <c r="F57" s="223"/>
      <c r="G57" s="224"/>
      <c r="H57" s="18"/>
      <c r="I57" s="19">
        <f t="shared" si="5"/>
        <v>0</v>
      </c>
      <c r="J57" s="23" t="e">
        <f>#REF!*1.65</f>
        <v>#REF!</v>
      </c>
      <c r="K57" s="213"/>
    </row>
    <row r="58" spans="1:11" ht="22.5" customHeight="1" x14ac:dyDescent="0.3">
      <c r="A58" s="195" t="s">
        <v>138</v>
      </c>
      <c r="B58" s="197" t="s">
        <v>139</v>
      </c>
      <c r="C58" s="197" t="s">
        <v>140</v>
      </c>
      <c r="D58" s="199" t="s">
        <v>3</v>
      </c>
      <c r="E58" s="42" t="s">
        <v>141</v>
      </c>
      <c r="F58" s="123">
        <v>300</v>
      </c>
      <c r="G58" s="22">
        <v>389</v>
      </c>
      <c r="H58" s="124">
        <v>400</v>
      </c>
      <c r="I58" s="32"/>
      <c r="J58" s="16">
        <f t="shared" ref="J58:K60" si="6">F58-H58</f>
        <v>-100</v>
      </c>
      <c r="K58" s="16">
        <f t="shared" si="6"/>
        <v>389</v>
      </c>
    </row>
    <row r="59" spans="1:11" ht="22.5" customHeight="1" thickBot="1" x14ac:dyDescent="0.35">
      <c r="A59" s="196"/>
      <c r="B59" s="198"/>
      <c r="C59" s="198"/>
      <c r="D59" s="200"/>
      <c r="E59" s="44" t="s">
        <v>41</v>
      </c>
      <c r="F59" s="125">
        <v>330</v>
      </c>
      <c r="G59" s="126">
        <v>419</v>
      </c>
      <c r="H59" s="127">
        <v>460</v>
      </c>
      <c r="I59" s="32"/>
      <c r="J59" s="16">
        <f t="shared" si="6"/>
        <v>-130</v>
      </c>
      <c r="K59" s="16">
        <f t="shared" si="6"/>
        <v>419</v>
      </c>
    </row>
    <row r="60" spans="1:11" ht="33" customHeight="1" thickBot="1" x14ac:dyDescent="0.35">
      <c r="A60" s="128" t="s">
        <v>142</v>
      </c>
      <c r="B60" s="129" t="s">
        <v>143</v>
      </c>
      <c r="C60" s="129" t="s">
        <v>144</v>
      </c>
      <c r="D60" s="130" t="s">
        <v>3</v>
      </c>
      <c r="E60" s="130" t="s">
        <v>145</v>
      </c>
      <c r="F60" s="131" t="s">
        <v>146</v>
      </c>
      <c r="G60" s="132">
        <v>689</v>
      </c>
      <c r="H60" s="124">
        <v>400</v>
      </c>
      <c r="I60" s="32"/>
      <c r="J60" s="16" t="e">
        <f t="shared" si="6"/>
        <v>#VALUE!</v>
      </c>
      <c r="K60" s="16">
        <f t="shared" si="6"/>
        <v>689</v>
      </c>
    </row>
    <row r="61" spans="1:11" ht="24" customHeight="1" x14ac:dyDescent="0.25">
      <c r="A61" s="201" t="s">
        <v>46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3"/>
    </row>
    <row r="62" spans="1:11" ht="81.599999999999994" customHeight="1" x14ac:dyDescent="0.25">
      <c r="A62" s="204" t="s">
        <v>47</v>
      </c>
      <c r="B62" s="205"/>
      <c r="C62" s="25" t="s">
        <v>48</v>
      </c>
      <c r="D62" s="25" t="s">
        <v>147</v>
      </c>
      <c r="E62" s="25" t="s">
        <v>148</v>
      </c>
      <c r="F62" s="39">
        <v>250</v>
      </c>
      <c r="G62" s="20">
        <v>290</v>
      </c>
      <c r="H62" s="21">
        <v>95</v>
      </c>
      <c r="I62" s="21"/>
      <c r="J62" s="23">
        <f>H62*1.65</f>
        <v>156.75</v>
      </c>
      <c r="K62" s="28">
        <v>209</v>
      </c>
    </row>
    <row r="63" spans="1:11" ht="81.599999999999994" customHeight="1" x14ac:dyDescent="0.25">
      <c r="A63" s="204" t="s">
        <v>149</v>
      </c>
      <c r="B63" s="205"/>
      <c r="C63" s="25" t="s">
        <v>150</v>
      </c>
      <c r="D63" s="25" t="s">
        <v>151</v>
      </c>
      <c r="E63" s="25" t="s">
        <v>152</v>
      </c>
      <c r="F63" s="39" t="s">
        <v>49</v>
      </c>
      <c r="G63" s="20"/>
      <c r="H63" s="21"/>
      <c r="I63" s="21"/>
      <c r="J63" s="23">
        <v>550</v>
      </c>
      <c r="K63" s="28">
        <v>750</v>
      </c>
    </row>
  </sheetData>
  <mergeCells count="110">
    <mergeCell ref="A1:K1"/>
    <mergeCell ref="A2:K2"/>
    <mergeCell ref="A3:G3"/>
    <mergeCell ref="H4:H5"/>
    <mergeCell ref="I4:I5"/>
    <mergeCell ref="J4:J5"/>
    <mergeCell ref="K4:K5"/>
    <mergeCell ref="A6:K6"/>
    <mergeCell ref="A4:A5"/>
    <mergeCell ref="B4:B5"/>
    <mergeCell ref="C4:C5"/>
    <mergeCell ref="D4:D5"/>
    <mergeCell ref="E4:E5"/>
    <mergeCell ref="F4:F5"/>
    <mergeCell ref="G4:G5"/>
    <mergeCell ref="A10:A12"/>
    <mergeCell ref="B10:B12"/>
    <mergeCell ref="C10:C15"/>
    <mergeCell ref="D10:D15"/>
    <mergeCell ref="A13:A15"/>
    <mergeCell ref="B13:B15"/>
    <mergeCell ref="A7:A9"/>
    <mergeCell ref="B7:B9"/>
    <mergeCell ref="C7:C9"/>
    <mergeCell ref="D7:D9"/>
    <mergeCell ref="B23:B26"/>
    <mergeCell ref="C23:C26"/>
    <mergeCell ref="D23:D26"/>
    <mergeCell ref="A27:H27"/>
    <mergeCell ref="A16:A18"/>
    <mergeCell ref="B16:B18"/>
    <mergeCell ref="C16:C21"/>
    <mergeCell ref="D16:D21"/>
    <mergeCell ref="A19:A21"/>
    <mergeCell ref="B19:B21"/>
    <mergeCell ref="A22:K22"/>
    <mergeCell ref="A32:A33"/>
    <mergeCell ref="B32:B33"/>
    <mergeCell ref="C32:C33"/>
    <mergeCell ref="E32:E33"/>
    <mergeCell ref="A34:A35"/>
    <mergeCell ref="B34:B35"/>
    <mergeCell ref="C34:C35"/>
    <mergeCell ref="E34:E35"/>
    <mergeCell ref="A28:A29"/>
    <mergeCell ref="B28:B29"/>
    <mergeCell ref="C28:C29"/>
    <mergeCell ref="E28:E29"/>
    <mergeCell ref="A30:A31"/>
    <mergeCell ref="B30:B31"/>
    <mergeCell ref="C30:C31"/>
    <mergeCell ref="E30:E31"/>
    <mergeCell ref="G38:G40"/>
    <mergeCell ref="A41:H41"/>
    <mergeCell ref="A42:A49"/>
    <mergeCell ref="B42:B49"/>
    <mergeCell ref="C42:C49"/>
    <mergeCell ref="D42:D49"/>
    <mergeCell ref="E42:E43"/>
    <mergeCell ref="F42:F43"/>
    <mergeCell ref="G42:G43"/>
    <mergeCell ref="A36:A37"/>
    <mergeCell ref="B36:B37"/>
    <mergeCell ref="C36:C37"/>
    <mergeCell ref="E36:E37"/>
    <mergeCell ref="A38:A40"/>
    <mergeCell ref="B38:B40"/>
    <mergeCell ref="C38:C40"/>
    <mergeCell ref="E38:E40"/>
    <mergeCell ref="F38:F40"/>
    <mergeCell ref="F54:F55"/>
    <mergeCell ref="G54:G55"/>
    <mergeCell ref="K54:K55"/>
    <mergeCell ref="E56:E57"/>
    <mergeCell ref="F56:F57"/>
    <mergeCell ref="G56:G57"/>
    <mergeCell ref="K56:K57"/>
    <mergeCell ref="K42:K43"/>
    <mergeCell ref="E44:E45"/>
    <mergeCell ref="F44:F45"/>
    <mergeCell ref="G44:G45"/>
    <mergeCell ref="K44:K45"/>
    <mergeCell ref="E46:E47"/>
    <mergeCell ref="F46:F47"/>
    <mergeCell ref="G46:G47"/>
    <mergeCell ref="K46:K47"/>
    <mergeCell ref="A58:A59"/>
    <mergeCell ref="B58:B59"/>
    <mergeCell ref="C58:C59"/>
    <mergeCell ref="D58:D59"/>
    <mergeCell ref="A61:K61"/>
    <mergeCell ref="A62:B62"/>
    <mergeCell ref="A63:B63"/>
    <mergeCell ref="E48:E49"/>
    <mergeCell ref="F48:F49"/>
    <mergeCell ref="G48:G49"/>
    <mergeCell ref="K48:K49"/>
    <mergeCell ref="A50:A57"/>
    <mergeCell ref="B50:B57"/>
    <mergeCell ref="C50:C57"/>
    <mergeCell ref="D50:D57"/>
    <mergeCell ref="E50:E51"/>
    <mergeCell ref="F50:F51"/>
    <mergeCell ref="G50:G51"/>
    <mergeCell ref="K50:K51"/>
    <mergeCell ref="E52:E53"/>
    <mergeCell ref="F52:F53"/>
    <mergeCell ref="G52:G53"/>
    <mergeCell ref="K52:K53"/>
    <mergeCell ref="E54:E55"/>
  </mergeCells>
  <hyperlinks>
    <hyperlink ref="A1" r:id="rId1" display="http://forma-kem.ru/   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Бланк</vt:lpstr>
      <vt:lpstr>Сумки</vt:lpstr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2023-04-14T00:27:21Z</dcterms:modified>
</cp:coreProperties>
</file>