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55" windowWidth="15135" windowHeight="78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14" i="1"/>
  <c r="I13"/>
  <c r="I12"/>
  <c r="F11"/>
  <c r="E11"/>
  <c r="I18"/>
  <c r="J19" l="1"/>
  <c r="J18" l="1"/>
  <c r="I17" l="1"/>
  <c r="J31" l="1"/>
  <c r="D29"/>
  <c r="D28"/>
  <c r="D27"/>
  <c r="D26"/>
  <c r="D25"/>
  <c r="D24"/>
  <c r="D23"/>
  <c r="D22"/>
  <c r="D31" s="1"/>
  <c r="G18"/>
  <c r="G30"/>
  <c r="G29"/>
  <c r="G28"/>
  <c r="G27"/>
  <c r="G26"/>
  <c r="G25"/>
  <c r="G24"/>
  <c r="G23"/>
  <c r="G22"/>
  <c r="G21"/>
  <c r="G20"/>
  <c r="G31" l="1"/>
  <c r="G17" l="1"/>
  <c r="E31" l="1"/>
  <c r="I11"/>
  <c r="I31" s="1"/>
  <c r="F31"/>
  <c r="G11" l="1"/>
</calcChain>
</file>

<file path=xl/sharedStrings.xml><?xml version="1.0" encoding="utf-8"?>
<sst xmlns="http://schemas.openxmlformats.org/spreadsheetml/2006/main" count="38" uniqueCount="38">
  <si>
    <t>за использование денежных средств населения за предоставление жилищно-коммунальных услуг.</t>
  </si>
  <si>
    <t xml:space="preserve">оплачено </t>
  </si>
  <si>
    <t xml:space="preserve">задолженность </t>
  </si>
  <si>
    <t xml:space="preserve"> расходы </t>
  </si>
  <si>
    <t>Коммунальные услуги</t>
  </si>
  <si>
    <t>холодное водоснабжение                                                             куб.м/чел.</t>
  </si>
  <si>
    <t>водоотведение                                                                              куб.м/чел.</t>
  </si>
  <si>
    <t>Содержание и ремонт общего имущества</t>
  </si>
  <si>
    <t>содержание общего имущества, в т.ч.:</t>
  </si>
  <si>
    <t>вывоз мусора</t>
  </si>
  <si>
    <t>обслуживание газовых сетей и оборудования</t>
  </si>
  <si>
    <t>обслуживание электрических сетей</t>
  </si>
  <si>
    <t>дератизация</t>
  </si>
  <si>
    <t>обслуживание дымоходов</t>
  </si>
  <si>
    <t>аварийно-диспетчерское обслуживание</t>
  </si>
  <si>
    <t>обслуживание внутридомовых сетей водоснабжения и водоотведения</t>
  </si>
  <si>
    <t>содержание конструктивных элементов дома</t>
  </si>
  <si>
    <t>текущий ремонт общего имущества жилого дома</t>
  </si>
  <si>
    <t>ВСЕГО</t>
  </si>
  <si>
    <t>Отчет Управляющей компании ООО " Новая Эксплуатационная Компания"</t>
  </si>
  <si>
    <t>тариф 01.01.2014</t>
  </si>
  <si>
    <t>22,44/160,31</t>
  </si>
  <si>
    <t>17,05/121,84</t>
  </si>
  <si>
    <t xml:space="preserve">услуги управления/аренда офиса </t>
  </si>
  <si>
    <t>Жилищно-коммунальные услуги</t>
  </si>
  <si>
    <t>задолженность</t>
  </si>
  <si>
    <t>содержание мест общего пользования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</si>
  <si>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</si>
  <si>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Директор ООО "НЭК"                                                                                                           Огуренко М.Г.</t>
  </si>
  <si>
    <t>начислено жилые и нежилые помещения</t>
  </si>
  <si>
    <t>лифт</t>
  </si>
  <si>
    <t>п.Майский ул.Новая д.1</t>
  </si>
  <si>
    <t>площадь нежилых помещений - 746 м2</t>
  </si>
  <si>
    <t>общая жилая площадь - 3622,20 кв.м.</t>
  </si>
  <si>
    <t xml:space="preserve">электроэнергия </t>
  </si>
  <si>
    <t>количество зарегистрированных -95 чел.</t>
  </si>
  <si>
    <t>период: с 01 марта 2015 по 31 декабря 2015 года</t>
  </si>
  <si>
    <t>содержание придомовой территории(т.ч.уборка снега)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</si>
</sst>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5"/>
      <name val="Times New Roman"/>
      <family val="1"/>
      <charset val="204"/>
    </font>
    <font>
      <sz val="15"/>
      <name val="Arial"/>
      <family val="2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4" fillId="0" borderId="0" xfId="1" applyFont="1"/>
    <xf numFmtId="0" fontId="4" fillId="0" borderId="0" xfId="1" applyFont="1" applyAlignment="1">
      <alignment horizontal="right"/>
    </xf>
    <xf numFmtId="2" fontId="0" fillId="0" borderId="0" xfId="0" applyNumberFormat="1"/>
    <xf numFmtId="0" fontId="9" fillId="0" borderId="0" xfId="1" applyFont="1" applyAlignment="1"/>
    <xf numFmtId="0" fontId="9" fillId="0" borderId="0" xfId="1" applyFont="1"/>
    <xf numFmtId="0" fontId="9" fillId="0" borderId="0" xfId="1" applyFont="1" applyAlignment="1">
      <alignment wrapText="1"/>
    </xf>
    <xf numFmtId="0" fontId="8" fillId="0" borderId="0" xfId="1" applyFont="1" applyAlignment="1"/>
    <xf numFmtId="0" fontId="9" fillId="0" borderId="0" xfId="1" applyFont="1" applyAlignment="1">
      <alignment horizontal="right"/>
    </xf>
    <xf numFmtId="14" fontId="6" fillId="0" borderId="1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/>
    </xf>
    <xf numFmtId="0" fontId="5" fillId="0" borderId="0" xfId="1" applyFont="1" applyBorder="1" applyAlignment="1"/>
    <xf numFmtId="0" fontId="13" fillId="0" borderId="2" xfId="1" applyFont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13" fillId="0" borderId="6" xfId="1" applyFont="1" applyBorder="1" applyAlignment="1">
      <alignment horizontal="right"/>
    </xf>
    <xf numFmtId="0" fontId="13" fillId="0" borderId="6" xfId="1" applyFont="1" applyBorder="1" applyAlignment="1">
      <alignment horizontal="left"/>
    </xf>
    <xf numFmtId="2" fontId="14" fillId="0" borderId="3" xfId="1" applyNumberFormat="1" applyFont="1" applyBorder="1" applyAlignment="1">
      <alignment horizontal="right"/>
    </xf>
    <xf numFmtId="0" fontId="14" fillId="0" borderId="1" xfId="1" applyFont="1" applyBorder="1"/>
    <xf numFmtId="0" fontId="14" fillId="0" borderId="4" xfId="1" applyFont="1" applyBorder="1" applyAlignment="1">
      <alignment horizontal="right"/>
    </xf>
    <xf numFmtId="0" fontId="14" fillId="0" borderId="9" xfId="1" applyFont="1" applyBorder="1" applyAlignment="1">
      <alignment horizontal="right"/>
    </xf>
    <xf numFmtId="0" fontId="14" fillId="0" borderId="1" xfId="1" applyFont="1" applyBorder="1" applyAlignment="1">
      <alignment horizontal="left"/>
    </xf>
    <xf numFmtId="0" fontId="15" fillId="0" borderId="8" xfId="1" applyFont="1" applyBorder="1" applyAlignment="1">
      <alignment horizontal="center"/>
    </xf>
    <xf numFmtId="2" fontId="16" fillId="0" borderId="6" xfId="1" applyNumberFormat="1" applyFont="1" applyBorder="1" applyAlignment="1">
      <alignment horizontal="right"/>
    </xf>
    <xf numFmtId="2" fontId="16" fillId="0" borderId="6" xfId="1" applyNumberFormat="1" applyFont="1" applyBorder="1" applyAlignment="1">
      <alignment horizontal="right" wrapText="1"/>
    </xf>
    <xf numFmtId="2" fontId="16" fillId="0" borderId="6" xfId="1" applyNumberFormat="1" applyFont="1" applyBorder="1" applyAlignment="1">
      <alignment horizontal="right" vertical="distributed"/>
    </xf>
    <xf numFmtId="2" fontId="15" fillId="0" borderId="6" xfId="1" applyNumberFormat="1" applyFont="1" applyBorder="1" applyAlignment="1">
      <alignment horizontal="right" vertical="distributed"/>
    </xf>
    <xf numFmtId="0" fontId="13" fillId="0" borderId="0" xfId="1" applyFont="1" applyAlignment="1">
      <alignment horizontal="left"/>
    </xf>
    <xf numFmtId="0" fontId="8" fillId="0" borderId="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2" fontId="12" fillId="0" borderId="1" xfId="1" applyNumberFormat="1" applyFont="1" applyBorder="1"/>
    <xf numFmtId="0" fontId="12" fillId="0" borderId="1" xfId="1" applyFont="1" applyBorder="1"/>
    <xf numFmtId="0" fontId="12" fillId="0" borderId="6" xfId="1" applyFont="1" applyBorder="1" applyAlignment="1">
      <alignment horizontal="right"/>
    </xf>
    <xf numFmtId="0" fontId="12" fillId="0" borderId="1" xfId="1" applyFont="1" applyBorder="1" applyAlignment="1">
      <alignment horizontal="right"/>
    </xf>
    <xf numFmtId="2" fontId="12" fillId="0" borderId="4" xfId="1" applyNumberFormat="1" applyFont="1" applyBorder="1" applyAlignment="1">
      <alignment horizontal="right"/>
    </xf>
    <xf numFmtId="2" fontId="12" fillId="0" borderId="1" xfId="1" applyNumberFormat="1" applyFont="1" applyBorder="1" applyAlignment="1">
      <alignment horizontal="right"/>
    </xf>
    <xf numFmtId="0" fontId="12" fillId="0" borderId="4" xfId="1" applyFont="1" applyBorder="1" applyAlignment="1">
      <alignment horizontal="right"/>
    </xf>
    <xf numFmtId="2" fontId="12" fillId="0" borderId="6" xfId="1" applyNumberFormat="1" applyFont="1" applyBorder="1" applyAlignment="1">
      <alignment horizontal="right"/>
    </xf>
    <xf numFmtId="2" fontId="12" fillId="2" borderId="1" xfId="1" applyNumberFormat="1" applyFont="1" applyFill="1" applyBorder="1" applyAlignment="1">
      <alignment horizontal="right"/>
    </xf>
    <xf numFmtId="2" fontId="12" fillId="0" borderId="9" xfId="1" applyNumberFormat="1" applyFont="1" applyBorder="1" applyAlignment="1">
      <alignment horizontal="right"/>
    </xf>
    <xf numFmtId="2" fontId="12" fillId="0" borderId="2" xfId="1" applyNumberFormat="1" applyFont="1" applyBorder="1" applyAlignment="1">
      <alignment horizontal="right"/>
    </xf>
    <xf numFmtId="2" fontId="12" fillId="0" borderId="6" xfId="1" applyNumberFormat="1" applyFont="1" applyBorder="1" applyAlignment="1">
      <alignment horizontal="right"/>
    </xf>
    <xf numFmtId="0" fontId="13" fillId="0" borderId="2" xfId="1" applyFont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2" fontId="12" fillId="0" borderId="6" xfId="1" applyNumberFormat="1" applyFont="1" applyBorder="1" applyAlignment="1">
      <alignment horizontal="right"/>
    </xf>
    <xf numFmtId="2" fontId="12" fillId="0" borderId="6" xfId="1" applyNumberFormat="1" applyFont="1" applyBorder="1" applyAlignment="1">
      <alignment horizontal="right"/>
    </xf>
    <xf numFmtId="2" fontId="20" fillId="0" borderId="1" xfId="1" applyNumberFormat="1" applyFont="1" applyBorder="1"/>
    <xf numFmtId="0" fontId="18" fillId="0" borderId="10" xfId="1" quotePrefix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center" vertical="center" wrapText="1"/>
    </xf>
    <xf numFmtId="0" fontId="17" fillId="0" borderId="0" xfId="1" applyFont="1" applyAlignment="1">
      <alignment horizontal="center"/>
    </xf>
    <xf numFmtId="0" fontId="13" fillId="0" borderId="0" xfId="1" applyFont="1" applyAlignment="1">
      <alignment horizontal="center" wrapText="1"/>
    </xf>
    <xf numFmtId="0" fontId="12" fillId="0" borderId="0" xfId="1" applyFont="1" applyAlignment="1"/>
    <xf numFmtId="0" fontId="11" fillId="0" borderId="0" xfId="1" applyFont="1" applyAlignment="1">
      <alignment horizontal="center"/>
    </xf>
    <xf numFmtId="2" fontId="12" fillId="0" borderId="2" xfId="1" applyNumberFormat="1" applyFont="1" applyBorder="1" applyAlignment="1">
      <alignment horizontal="right"/>
    </xf>
    <xf numFmtId="0" fontId="12" fillId="0" borderId="6" xfId="1" applyFont="1" applyBorder="1" applyAlignment="1">
      <alignment horizontal="right"/>
    </xf>
    <xf numFmtId="0" fontId="11" fillId="0" borderId="2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left"/>
    </xf>
    <xf numFmtId="0" fontId="13" fillId="0" borderId="2" xfId="1" applyFont="1" applyBorder="1" applyAlignment="1">
      <alignment horizontal="left"/>
    </xf>
    <xf numFmtId="0" fontId="13" fillId="0" borderId="5" xfId="1" applyFont="1" applyBorder="1" applyAlignment="1">
      <alignment horizontal="left"/>
    </xf>
    <xf numFmtId="0" fontId="13" fillId="0" borderId="6" xfId="1" applyFont="1" applyBorder="1" applyAlignment="1">
      <alignment horizontal="left"/>
    </xf>
    <xf numFmtId="2" fontId="20" fillId="0" borderId="2" xfId="1" applyNumberFormat="1" applyFont="1" applyBorder="1" applyAlignment="1">
      <alignment horizontal="right"/>
    </xf>
    <xf numFmtId="2" fontId="20" fillId="0" borderId="6" xfId="1" applyNumberFormat="1" applyFont="1" applyBorder="1" applyAlignment="1">
      <alignment horizontal="right"/>
    </xf>
    <xf numFmtId="0" fontId="11" fillId="0" borderId="2" xfId="1" applyFont="1" applyBorder="1" applyAlignment="1">
      <alignment horizontal="left"/>
    </xf>
    <xf numFmtId="0" fontId="11" fillId="0" borderId="5" xfId="1" applyFont="1" applyBorder="1" applyAlignment="1">
      <alignment horizontal="left"/>
    </xf>
    <xf numFmtId="0" fontId="11" fillId="0" borderId="6" xfId="1" applyFont="1" applyBorder="1" applyAlignment="1">
      <alignment horizontal="left"/>
    </xf>
    <xf numFmtId="2" fontId="12" fillId="0" borderId="6" xfId="1" applyNumberFormat="1" applyFont="1" applyBorder="1" applyAlignment="1">
      <alignment horizontal="right"/>
    </xf>
    <xf numFmtId="0" fontId="13" fillId="0" borderId="11" xfId="1" applyFont="1" applyBorder="1" applyAlignment="1">
      <alignment horizontal="left"/>
    </xf>
    <xf numFmtId="0" fontId="13" fillId="0" borderId="12" xfId="1" applyFont="1" applyBorder="1" applyAlignment="1">
      <alignment horizontal="left"/>
    </xf>
    <xf numFmtId="0" fontId="13" fillId="0" borderId="13" xfId="1" applyFont="1" applyBorder="1" applyAlignment="1">
      <alignment horizontal="left"/>
    </xf>
    <xf numFmtId="0" fontId="13" fillId="0" borderId="7" xfId="1" applyFont="1" applyBorder="1" applyAlignment="1">
      <alignment horizontal="left"/>
    </xf>
    <xf numFmtId="0" fontId="13" fillId="0" borderId="14" xfId="1" applyFont="1" applyBorder="1" applyAlignment="1">
      <alignment horizontal="left"/>
    </xf>
    <xf numFmtId="0" fontId="13" fillId="0" borderId="8" xfId="1" applyFont="1" applyBorder="1" applyAlignment="1">
      <alignment horizontal="left"/>
    </xf>
    <xf numFmtId="0" fontId="7" fillId="0" borderId="2" xfId="1" applyFont="1" applyBorder="1" applyAlignment="1">
      <alignment horizontal="right" vertical="distributed"/>
    </xf>
    <xf numFmtId="0" fontId="7" fillId="0" borderId="5" xfId="1" applyFont="1" applyBorder="1" applyAlignment="1">
      <alignment horizontal="right" vertical="distributed"/>
    </xf>
    <xf numFmtId="0" fontId="7" fillId="0" borderId="6" xfId="1" applyFont="1" applyBorder="1" applyAlignment="1">
      <alignment horizontal="right" vertical="distributed"/>
    </xf>
    <xf numFmtId="0" fontId="9" fillId="0" borderId="0" xfId="1" applyFont="1" applyAlignment="1"/>
    <xf numFmtId="0" fontId="5" fillId="0" borderId="14" xfId="1" applyFont="1" applyBorder="1" applyAlignment="1"/>
    <xf numFmtId="0" fontId="13" fillId="0" borderId="2" xfId="1" applyFont="1" applyBorder="1" applyAlignment="1">
      <alignment horizontal="left" vertical="distributed"/>
    </xf>
    <xf numFmtId="0" fontId="13" fillId="0" borderId="5" xfId="1" applyFont="1" applyBorder="1" applyAlignment="1">
      <alignment horizontal="left" vertical="distributed"/>
    </xf>
    <xf numFmtId="0" fontId="13" fillId="0" borderId="6" xfId="1" applyFont="1" applyBorder="1" applyAlignment="1">
      <alignment horizontal="left" vertical="distributed"/>
    </xf>
    <xf numFmtId="0" fontId="13" fillId="0" borderId="2" xfId="1" applyFont="1" applyBorder="1" applyAlignment="1">
      <alignment horizontal="left" wrapText="1"/>
    </xf>
    <xf numFmtId="0" fontId="13" fillId="0" borderId="5" xfId="1" applyFont="1" applyBorder="1" applyAlignment="1">
      <alignment horizontal="left" wrapText="1"/>
    </xf>
    <xf numFmtId="0" fontId="13" fillId="0" borderId="6" xfId="1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tabSelected="1" view="pageLayout" topLeftCell="A13" workbookViewId="0">
      <selection activeCell="J31" sqref="J31"/>
    </sheetView>
  </sheetViews>
  <sheetFormatPr defaultRowHeight="15"/>
  <cols>
    <col min="3" max="3" width="41.42578125" customWidth="1"/>
    <col min="4" max="4" width="13" hidden="1" customWidth="1"/>
    <col min="5" max="5" width="14.42578125" customWidth="1"/>
    <col min="6" max="6" width="14" customWidth="1"/>
    <col min="7" max="7" width="0" hidden="1" customWidth="1"/>
    <col min="8" max="8" width="4.85546875" hidden="1" customWidth="1"/>
    <col min="9" max="9" width="17.140625" customWidth="1"/>
    <col min="10" max="10" width="19.7109375" customWidth="1"/>
    <col min="12" max="12" width="0" hidden="1" customWidth="1"/>
  </cols>
  <sheetData>
    <row r="1" spans="1:10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>
      <c r="A2" s="53" t="s">
        <v>19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18.75">
      <c r="A3" s="54" t="s">
        <v>0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8.75">
      <c r="A4" s="56" t="s">
        <v>36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18.75">
      <c r="A5" s="28" t="s">
        <v>31</v>
      </c>
      <c r="B5" s="28"/>
      <c r="C5" s="28"/>
      <c r="D5" s="7"/>
      <c r="E5" s="8"/>
      <c r="F5" s="8"/>
      <c r="G5" s="8"/>
      <c r="H5" s="8"/>
      <c r="I5" s="8"/>
      <c r="J5" s="7"/>
    </row>
    <row r="6" spans="1:10" ht="18.75">
      <c r="A6" s="28" t="s">
        <v>33</v>
      </c>
      <c r="B6" s="28"/>
      <c r="C6" s="28"/>
      <c r="D6" s="7"/>
      <c r="E6" s="9"/>
      <c r="F6" s="83"/>
      <c r="G6" s="83"/>
      <c r="H6" s="83"/>
      <c r="I6" s="6"/>
      <c r="J6" s="10"/>
    </row>
    <row r="7" spans="1:10" ht="18.75">
      <c r="A7" s="28" t="s">
        <v>32</v>
      </c>
      <c r="B7" s="28"/>
      <c r="C7" s="28"/>
      <c r="D7" s="7"/>
      <c r="E7" s="9"/>
      <c r="F7" s="83"/>
      <c r="G7" s="83"/>
      <c r="H7" s="83"/>
      <c r="I7" s="6"/>
      <c r="J7" s="10"/>
    </row>
    <row r="8" spans="1:10" ht="18.75">
      <c r="A8" s="28" t="s">
        <v>35</v>
      </c>
      <c r="B8" s="28"/>
      <c r="C8" s="28"/>
      <c r="D8" s="7"/>
      <c r="E8" s="7"/>
      <c r="F8" s="83"/>
      <c r="G8" s="83"/>
      <c r="H8" s="83"/>
      <c r="I8" s="6"/>
      <c r="J8" s="10"/>
    </row>
    <row r="9" spans="1:10">
      <c r="A9" s="2"/>
      <c r="B9" s="2"/>
      <c r="C9" s="2"/>
      <c r="D9" s="3"/>
      <c r="E9" s="3"/>
      <c r="F9" s="84"/>
      <c r="G9" s="84"/>
      <c r="H9" s="84"/>
      <c r="I9" s="13"/>
      <c r="J9" s="4"/>
    </row>
    <row r="10" spans="1:10" ht="71.25" customHeight="1">
      <c r="A10" s="59" t="s">
        <v>24</v>
      </c>
      <c r="B10" s="60"/>
      <c r="C10" s="61"/>
      <c r="D10" s="11" t="s">
        <v>20</v>
      </c>
      <c r="E10" s="29" t="s">
        <v>29</v>
      </c>
      <c r="F10" s="29" t="s">
        <v>1</v>
      </c>
      <c r="G10" s="62" t="s">
        <v>2</v>
      </c>
      <c r="H10" s="63"/>
      <c r="I10" s="30" t="s">
        <v>25</v>
      </c>
      <c r="J10" s="29" t="s">
        <v>3</v>
      </c>
    </row>
    <row r="11" spans="1:10" ht="33.75" customHeight="1" thickBot="1">
      <c r="A11" s="64" t="s">
        <v>4</v>
      </c>
      <c r="B11" s="64"/>
      <c r="C11" s="64"/>
      <c r="D11" s="12"/>
      <c r="E11" s="33">
        <f>SUM(E12:E14)</f>
        <v>222992.63</v>
      </c>
      <c r="F11" s="33">
        <f>SUM(F12:F14)</f>
        <v>121531</v>
      </c>
      <c r="G11" s="57">
        <f>E11-F11</f>
        <v>101461.63</v>
      </c>
      <c r="H11" s="58"/>
      <c r="I11" s="40">
        <f>E11-F11</f>
        <v>101461.63</v>
      </c>
      <c r="J11" s="38">
        <v>222992.63</v>
      </c>
    </row>
    <row r="12" spans="1:10" ht="30.75" customHeight="1">
      <c r="A12" s="74" t="s">
        <v>5</v>
      </c>
      <c r="B12" s="75"/>
      <c r="C12" s="76"/>
      <c r="D12" s="18" t="s">
        <v>21</v>
      </c>
      <c r="E12" s="37">
        <v>46364.15</v>
      </c>
      <c r="F12" s="34">
        <v>25268.47</v>
      </c>
      <c r="G12" s="68"/>
      <c r="H12" s="69"/>
      <c r="I12" s="49">
        <f>E12-F12</f>
        <v>21095.68</v>
      </c>
      <c r="J12" s="38">
        <v>46364.15</v>
      </c>
    </row>
    <row r="13" spans="1:10" ht="31.5" customHeight="1">
      <c r="A13" s="77" t="s">
        <v>6</v>
      </c>
      <c r="B13" s="78"/>
      <c r="C13" s="79"/>
      <c r="D13" s="20" t="s">
        <v>22</v>
      </c>
      <c r="E13" s="39">
        <v>32765.85</v>
      </c>
      <c r="F13" s="34">
        <v>17857.39</v>
      </c>
      <c r="G13" s="68"/>
      <c r="H13" s="69"/>
      <c r="I13" s="49">
        <f>E13-F13</f>
        <v>14908.46</v>
      </c>
      <c r="J13" s="38">
        <v>32765.85</v>
      </c>
    </row>
    <row r="14" spans="1:10" ht="34.5" customHeight="1">
      <c r="A14" s="65" t="s">
        <v>34</v>
      </c>
      <c r="B14" s="66"/>
      <c r="C14" s="67"/>
      <c r="D14" s="21">
        <v>3.5</v>
      </c>
      <c r="E14" s="42">
        <v>143862.63</v>
      </c>
      <c r="F14" s="33">
        <v>78405.14</v>
      </c>
      <c r="G14" s="68"/>
      <c r="H14" s="69"/>
      <c r="I14" s="49">
        <f>E14-F14</f>
        <v>65457.490000000005</v>
      </c>
      <c r="J14" s="38">
        <v>143862.63</v>
      </c>
    </row>
    <row r="15" spans="1:10" ht="18.75">
      <c r="A15" s="14"/>
      <c r="B15" s="15"/>
      <c r="C15" s="16"/>
      <c r="D15" s="22">
        <v>1650.1</v>
      </c>
      <c r="E15" s="36"/>
      <c r="F15" s="33"/>
      <c r="G15" s="57"/>
      <c r="H15" s="58"/>
      <c r="I15" s="35"/>
      <c r="J15" s="38"/>
    </row>
    <row r="16" spans="1:10" ht="34.5" customHeight="1">
      <c r="A16" s="70" t="s">
        <v>7</v>
      </c>
      <c r="B16" s="71"/>
      <c r="C16" s="72"/>
      <c r="D16" s="23"/>
      <c r="E16" s="34"/>
      <c r="F16" s="33"/>
      <c r="G16" s="57"/>
      <c r="H16" s="73"/>
      <c r="I16" s="40"/>
      <c r="J16" s="38"/>
    </row>
    <row r="17" spans="1:12" ht="28.5" customHeight="1">
      <c r="A17" s="65" t="s">
        <v>8</v>
      </c>
      <c r="B17" s="66"/>
      <c r="C17" s="67"/>
      <c r="D17" s="19">
        <v>16.600000000000001</v>
      </c>
      <c r="E17" s="50">
        <v>644751.6</v>
      </c>
      <c r="F17" s="33">
        <v>339074.87</v>
      </c>
      <c r="G17" s="57">
        <f>E17-F17</f>
        <v>305676.73</v>
      </c>
      <c r="H17" s="73"/>
      <c r="I17" s="40">
        <f>E17-F17</f>
        <v>305676.73</v>
      </c>
      <c r="J17" s="38">
        <v>644751.6</v>
      </c>
    </row>
    <row r="18" spans="1:12" ht="21" customHeight="1">
      <c r="A18" s="14" t="s">
        <v>9</v>
      </c>
      <c r="B18" s="15"/>
      <c r="C18" s="17"/>
      <c r="D18" s="24">
        <v>2.44</v>
      </c>
      <c r="E18" s="33">
        <v>88381.68</v>
      </c>
      <c r="F18" s="33">
        <v>46479.93</v>
      </c>
      <c r="G18" s="57">
        <f>J18/J17*100</f>
        <v>13.707865168539326</v>
      </c>
      <c r="H18" s="73"/>
      <c r="I18" s="48">
        <f>E18-F18</f>
        <v>41901.749999999993</v>
      </c>
      <c r="J18" s="41">
        <f>E18</f>
        <v>88381.68</v>
      </c>
    </row>
    <row r="19" spans="1:12" ht="21" customHeight="1">
      <c r="A19" s="45" t="s">
        <v>30</v>
      </c>
      <c r="B19" s="46"/>
      <c r="C19" s="47"/>
      <c r="D19" s="24">
        <v>4.49</v>
      </c>
      <c r="E19" s="33"/>
      <c r="F19" s="33"/>
      <c r="G19" s="43"/>
      <c r="H19" s="44"/>
      <c r="I19" s="44"/>
      <c r="J19" s="41">
        <f>E19</f>
        <v>0</v>
      </c>
    </row>
    <row r="20" spans="1:12" ht="25.5" customHeight="1">
      <c r="A20" s="65" t="s">
        <v>37</v>
      </c>
      <c r="B20" s="66"/>
      <c r="C20" s="67"/>
      <c r="D20" s="24">
        <v>3.73</v>
      </c>
      <c r="E20" s="34"/>
      <c r="F20" s="33"/>
      <c r="G20" s="57">
        <f>J20/J17*100</f>
        <v>5.7386441538105526</v>
      </c>
      <c r="H20" s="73"/>
      <c r="I20" s="40"/>
      <c r="J20" s="41">
        <v>37000</v>
      </c>
    </row>
    <row r="21" spans="1:12" ht="23.25" customHeight="1">
      <c r="A21" s="65" t="s">
        <v>26</v>
      </c>
      <c r="B21" s="66"/>
      <c r="C21" s="67"/>
      <c r="D21" s="24">
        <v>1.43</v>
      </c>
      <c r="E21" s="33"/>
      <c r="F21" s="33"/>
      <c r="G21" s="57">
        <f>J21/J17*100</f>
        <v>24.614130465127968</v>
      </c>
      <c r="H21" s="73"/>
      <c r="I21" s="40"/>
      <c r="J21" s="41">
        <v>158700</v>
      </c>
      <c r="L21">
        <v>2584.3000000000002</v>
      </c>
    </row>
    <row r="22" spans="1:12" ht="22.5" customHeight="1">
      <c r="A22" s="65" t="s">
        <v>10</v>
      </c>
      <c r="B22" s="66"/>
      <c r="C22" s="67"/>
      <c r="D22" s="24">
        <f>16.6*1.56%</f>
        <v>0.25896000000000002</v>
      </c>
      <c r="E22" s="36"/>
      <c r="F22" s="33"/>
      <c r="G22" s="57">
        <f>J22/J17*100</f>
        <v>4.7541301177073469</v>
      </c>
      <c r="H22" s="73"/>
      <c r="I22" s="40"/>
      <c r="J22" s="41">
        <v>30652.33</v>
      </c>
    </row>
    <row r="23" spans="1:12" ht="24" customHeight="1">
      <c r="A23" s="65" t="s">
        <v>11</v>
      </c>
      <c r="B23" s="66"/>
      <c r="C23" s="67"/>
      <c r="D23" s="24">
        <f>16.6*2.28%</f>
        <v>0.37847999999999998</v>
      </c>
      <c r="E23" s="36"/>
      <c r="F23" s="33"/>
      <c r="G23" s="57">
        <f>J23/J17*100</f>
        <v>2.078660991302697</v>
      </c>
      <c r="H23" s="73"/>
      <c r="I23" s="40"/>
      <c r="J23" s="41">
        <v>13402.2</v>
      </c>
    </row>
    <row r="24" spans="1:12" ht="23.25" customHeight="1">
      <c r="A24" s="65" t="s">
        <v>12</v>
      </c>
      <c r="B24" s="66"/>
      <c r="C24" s="67"/>
      <c r="D24" s="24">
        <f>16.6*0.49%</f>
        <v>8.134000000000001E-2</v>
      </c>
      <c r="E24" s="38"/>
      <c r="F24" s="33"/>
      <c r="G24" s="57">
        <f>J24/J17*100</f>
        <v>7.8651995590239721E-2</v>
      </c>
      <c r="H24" s="73"/>
      <c r="I24" s="40"/>
      <c r="J24" s="41">
        <v>507.11</v>
      </c>
    </row>
    <row r="25" spans="1:12" ht="25.5" customHeight="1">
      <c r="A25" s="65" t="s">
        <v>13</v>
      </c>
      <c r="B25" s="66"/>
      <c r="C25" s="67"/>
      <c r="D25" s="24">
        <f>16.6*0.63%</f>
        <v>0.10458000000000001</v>
      </c>
      <c r="E25" s="38"/>
      <c r="F25" s="33"/>
      <c r="G25" s="57">
        <f>J25/J17*100</f>
        <v>1.0136306757517157</v>
      </c>
      <c r="H25" s="73"/>
      <c r="I25" s="40"/>
      <c r="J25" s="41">
        <v>6535.4</v>
      </c>
    </row>
    <row r="26" spans="1:12" ht="24" customHeight="1">
      <c r="A26" s="65" t="s">
        <v>14</v>
      </c>
      <c r="B26" s="66"/>
      <c r="C26" s="67"/>
      <c r="D26" s="24">
        <f>16.6*6.19%</f>
        <v>1.0275400000000001</v>
      </c>
      <c r="E26" s="38"/>
      <c r="F26" s="33"/>
      <c r="G26" s="57">
        <f>J26/J17*100</f>
        <v>3.9325842696629221</v>
      </c>
      <c r="H26" s="73"/>
      <c r="I26" s="40"/>
      <c r="J26" s="41">
        <v>25355.4</v>
      </c>
    </row>
    <row r="27" spans="1:12" ht="34.5" customHeight="1">
      <c r="A27" s="88" t="s">
        <v>15</v>
      </c>
      <c r="B27" s="89"/>
      <c r="C27" s="90"/>
      <c r="D27" s="25">
        <f>16.6*1.94%</f>
        <v>0.32204000000000005</v>
      </c>
      <c r="E27" s="38"/>
      <c r="F27" s="33"/>
      <c r="G27" s="57">
        <f>J27/J17*100</f>
        <v>6.2921348314606744</v>
      </c>
      <c r="H27" s="73"/>
      <c r="I27" s="40"/>
      <c r="J27" s="41">
        <v>40568.639999999999</v>
      </c>
    </row>
    <row r="28" spans="1:12" ht="24.75" customHeight="1">
      <c r="A28" s="14" t="s">
        <v>16</v>
      </c>
      <c r="B28" s="15"/>
      <c r="C28" s="17"/>
      <c r="D28" s="24">
        <f>16.6*8.09%</f>
        <v>1.34294</v>
      </c>
      <c r="E28" s="38"/>
      <c r="F28" s="33"/>
      <c r="G28" s="57">
        <f>J28/J17*100</f>
        <v>2.171589802956674</v>
      </c>
      <c r="H28" s="73"/>
      <c r="I28" s="40"/>
      <c r="J28" s="41">
        <v>14001.36</v>
      </c>
    </row>
    <row r="29" spans="1:12" ht="26.25" customHeight="1">
      <c r="A29" s="65" t="s">
        <v>17</v>
      </c>
      <c r="B29" s="66"/>
      <c r="C29" s="67"/>
      <c r="D29" s="24">
        <f>16.6*6.66%</f>
        <v>1.1055600000000001</v>
      </c>
      <c r="E29" s="36"/>
      <c r="F29" s="33"/>
      <c r="G29" s="57">
        <f>J29/J17*100</f>
        <v>22.415730337078653</v>
      </c>
      <c r="H29" s="73"/>
      <c r="I29" s="40"/>
      <c r="J29" s="41">
        <v>144525.78</v>
      </c>
    </row>
    <row r="30" spans="1:12" ht="30" customHeight="1">
      <c r="A30" s="85" t="s">
        <v>23</v>
      </c>
      <c r="B30" s="86"/>
      <c r="C30" s="87"/>
      <c r="D30" s="26">
        <v>4.38</v>
      </c>
      <c r="E30" s="38"/>
      <c r="F30" s="38"/>
      <c r="G30" s="57">
        <f>J30/J17*100</f>
        <v>13.202247191011235</v>
      </c>
      <c r="H30" s="73"/>
      <c r="I30" s="40"/>
      <c r="J30" s="41">
        <v>85121.7</v>
      </c>
    </row>
    <row r="31" spans="1:12" ht="23.25" customHeight="1">
      <c r="A31" s="80" t="s">
        <v>18</v>
      </c>
      <c r="B31" s="81"/>
      <c r="C31" s="82"/>
      <c r="D31" s="27">
        <f>SUM(D18:D30)</f>
        <v>21.091439999999999</v>
      </c>
      <c r="E31" s="38">
        <f>E11+E17</f>
        <v>867744.23</v>
      </c>
      <c r="F31" s="38">
        <f>F11+F17</f>
        <v>460605.87</v>
      </c>
      <c r="G31" s="57">
        <f>SUM(G18:G30)</f>
        <v>100.00000000000001</v>
      </c>
      <c r="H31" s="73"/>
      <c r="I31" s="40">
        <f>I17+I11</f>
        <v>407138.36</v>
      </c>
      <c r="J31" s="38">
        <f>J17+J11</f>
        <v>867744.23</v>
      </c>
      <c r="K31" s="5"/>
    </row>
    <row r="32" spans="1:12" ht="138.75" customHeight="1">
      <c r="A32" s="51" t="s">
        <v>28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2:10" ht="15" customHeight="1">
      <c r="B33" s="31" t="s">
        <v>27</v>
      </c>
      <c r="C33" s="32"/>
      <c r="D33" s="32"/>
      <c r="E33" s="32"/>
      <c r="F33" s="32"/>
      <c r="G33" s="32"/>
      <c r="H33" s="32"/>
      <c r="I33" s="32"/>
      <c r="J33" s="32"/>
    </row>
    <row r="34" spans="2:10">
      <c r="B34" s="32"/>
      <c r="C34" s="32"/>
      <c r="D34" s="32"/>
      <c r="E34" s="32"/>
      <c r="F34" s="32"/>
      <c r="G34" s="32"/>
      <c r="H34" s="32"/>
      <c r="I34" s="32"/>
      <c r="J34" s="32"/>
    </row>
    <row r="35" spans="2:10">
      <c r="B35" s="32"/>
      <c r="C35" s="32"/>
      <c r="D35" s="32"/>
      <c r="E35" s="32"/>
      <c r="F35" s="32"/>
      <c r="G35" s="32"/>
      <c r="H35" s="32"/>
      <c r="I35" s="32"/>
      <c r="J35" s="32"/>
    </row>
    <row r="36" spans="2:10">
      <c r="B36" s="32"/>
      <c r="C36" s="32"/>
      <c r="D36" s="32"/>
      <c r="E36" s="32"/>
      <c r="F36" s="32"/>
      <c r="G36" s="32"/>
      <c r="H36" s="32"/>
      <c r="I36" s="32"/>
      <c r="J36" s="32"/>
    </row>
    <row r="37" spans="2:10">
      <c r="B37" s="32"/>
      <c r="C37" s="32"/>
      <c r="D37" s="32"/>
      <c r="E37" s="32"/>
      <c r="F37" s="32"/>
      <c r="G37" s="32"/>
      <c r="H37" s="32"/>
      <c r="I37" s="32"/>
      <c r="J37" s="32"/>
    </row>
    <row r="38" spans="2:10">
      <c r="B38" s="32"/>
      <c r="C38" s="32"/>
      <c r="D38" s="32"/>
      <c r="E38" s="32"/>
      <c r="F38" s="32"/>
      <c r="G38" s="32"/>
      <c r="H38" s="32"/>
      <c r="I38" s="32"/>
      <c r="J38" s="32"/>
    </row>
    <row r="39" spans="2:10">
      <c r="B39" s="32"/>
      <c r="C39" s="32"/>
      <c r="D39" s="32"/>
      <c r="E39" s="32"/>
      <c r="F39" s="32"/>
      <c r="G39" s="32"/>
      <c r="H39" s="32"/>
      <c r="I39" s="32"/>
      <c r="J39" s="32"/>
    </row>
    <row r="40" spans="2:10">
      <c r="B40" s="32"/>
      <c r="C40" s="32"/>
      <c r="D40" s="32"/>
      <c r="E40" s="32"/>
      <c r="F40" s="32"/>
      <c r="G40" s="32"/>
      <c r="H40" s="32"/>
      <c r="I40" s="32"/>
      <c r="J40" s="32"/>
    </row>
    <row r="41" spans="2:10">
      <c r="B41" s="32"/>
      <c r="C41" s="32"/>
      <c r="D41" s="32"/>
      <c r="E41" s="32"/>
      <c r="F41" s="32"/>
      <c r="G41" s="32"/>
      <c r="H41" s="32"/>
      <c r="I41" s="32"/>
      <c r="J41" s="32"/>
    </row>
    <row r="42" spans="2:10">
      <c r="B42" s="32"/>
      <c r="C42" s="32"/>
      <c r="D42" s="32"/>
      <c r="E42" s="32"/>
      <c r="F42" s="32"/>
      <c r="G42" s="32"/>
      <c r="H42" s="32"/>
      <c r="I42" s="32"/>
      <c r="J42" s="32"/>
    </row>
    <row r="43" spans="2:10">
      <c r="B43" s="32"/>
      <c r="C43" s="32"/>
      <c r="D43" s="32"/>
      <c r="E43" s="32"/>
      <c r="F43" s="32"/>
      <c r="G43" s="32"/>
      <c r="H43" s="32"/>
      <c r="I43" s="32"/>
      <c r="J43" s="32"/>
    </row>
    <row r="44" spans="2:10">
      <c r="B44" s="32"/>
      <c r="C44" s="32"/>
      <c r="D44" s="32"/>
      <c r="E44" s="32"/>
      <c r="F44" s="32"/>
      <c r="G44" s="32"/>
      <c r="H44" s="32"/>
      <c r="I44" s="32"/>
      <c r="J44" s="32"/>
    </row>
    <row r="45" spans="2:10">
      <c r="B45" s="32"/>
      <c r="C45" s="32"/>
      <c r="D45" s="32"/>
      <c r="E45" s="32"/>
      <c r="F45" s="32"/>
      <c r="G45" s="32"/>
      <c r="H45" s="32"/>
      <c r="I45" s="32"/>
      <c r="J45" s="32"/>
    </row>
    <row r="46" spans="2:10">
      <c r="B46" s="32"/>
      <c r="C46" s="32"/>
      <c r="D46" s="32"/>
      <c r="E46" s="32"/>
      <c r="F46" s="32"/>
      <c r="G46" s="32"/>
      <c r="H46" s="32"/>
      <c r="I46" s="32"/>
      <c r="J46" s="32"/>
    </row>
    <row r="47" spans="2:10">
      <c r="B47" s="32"/>
      <c r="C47" s="32"/>
      <c r="D47" s="32"/>
      <c r="E47" s="32"/>
      <c r="F47" s="32"/>
      <c r="G47" s="32"/>
      <c r="H47" s="32"/>
      <c r="I47" s="32"/>
      <c r="J47" s="32"/>
    </row>
    <row r="48" spans="2:10">
      <c r="B48" s="32"/>
      <c r="C48" s="32"/>
      <c r="D48" s="32"/>
      <c r="E48" s="32"/>
      <c r="F48" s="32"/>
      <c r="G48" s="32"/>
      <c r="H48" s="32"/>
      <c r="I48" s="32"/>
      <c r="J48" s="32"/>
    </row>
    <row r="49" spans="2:10">
      <c r="B49" s="32"/>
      <c r="C49" s="32"/>
      <c r="D49" s="32"/>
      <c r="E49" s="32"/>
      <c r="F49" s="32"/>
      <c r="G49" s="32"/>
      <c r="H49" s="32"/>
      <c r="I49" s="32"/>
      <c r="J49" s="32"/>
    </row>
    <row r="50" spans="2:10">
      <c r="B50" s="32"/>
      <c r="C50" s="32"/>
      <c r="D50" s="32"/>
      <c r="E50" s="32"/>
      <c r="F50" s="32"/>
      <c r="G50" s="32"/>
      <c r="H50" s="32"/>
      <c r="I50" s="32"/>
      <c r="J50" s="32"/>
    </row>
    <row r="51" spans="2:10">
      <c r="B51" s="32"/>
      <c r="C51" s="32"/>
      <c r="D51" s="32"/>
      <c r="E51" s="32"/>
      <c r="F51" s="32"/>
      <c r="G51" s="32"/>
      <c r="H51" s="32"/>
      <c r="I51" s="32"/>
      <c r="J51" s="32"/>
    </row>
    <row r="52" spans="2:10">
      <c r="B52" s="32"/>
      <c r="C52" s="32"/>
      <c r="D52" s="32"/>
      <c r="E52" s="32"/>
      <c r="F52" s="32"/>
      <c r="G52" s="32"/>
      <c r="H52" s="32"/>
      <c r="I52" s="32"/>
      <c r="J52" s="32"/>
    </row>
    <row r="53" spans="2:10">
      <c r="B53" s="32"/>
      <c r="C53" s="32"/>
      <c r="D53" s="32"/>
      <c r="E53" s="32"/>
      <c r="F53" s="32"/>
      <c r="G53" s="32"/>
      <c r="H53" s="32"/>
      <c r="I53" s="32"/>
      <c r="J53" s="32"/>
    </row>
    <row r="54" spans="2:10">
      <c r="B54" s="32"/>
      <c r="C54" s="32"/>
      <c r="D54" s="32"/>
      <c r="E54" s="32"/>
      <c r="F54" s="32"/>
      <c r="G54" s="32"/>
      <c r="H54" s="32"/>
      <c r="I54" s="32"/>
      <c r="J54" s="32"/>
    </row>
    <row r="55" spans="2:10">
      <c r="B55" s="32"/>
      <c r="C55" s="32"/>
      <c r="D55" s="32"/>
      <c r="E55" s="32"/>
      <c r="F55" s="32"/>
      <c r="G55" s="32"/>
      <c r="H55" s="32"/>
      <c r="I55" s="32"/>
      <c r="J55" s="32"/>
    </row>
  </sheetData>
  <mergeCells count="47">
    <mergeCell ref="A31:C31"/>
    <mergeCell ref="G31:H31"/>
    <mergeCell ref="F6:H6"/>
    <mergeCell ref="F7:H7"/>
    <mergeCell ref="F8:H8"/>
    <mergeCell ref="F9:H9"/>
    <mergeCell ref="A30:C30"/>
    <mergeCell ref="G30:H30"/>
    <mergeCell ref="A27:C27"/>
    <mergeCell ref="G27:H27"/>
    <mergeCell ref="G28:H28"/>
    <mergeCell ref="A29:C29"/>
    <mergeCell ref="G29:H29"/>
    <mergeCell ref="A25:C25"/>
    <mergeCell ref="G25:H25"/>
    <mergeCell ref="A26:C26"/>
    <mergeCell ref="G26:H26"/>
    <mergeCell ref="A23:C23"/>
    <mergeCell ref="G23:H23"/>
    <mergeCell ref="A24:C24"/>
    <mergeCell ref="G24:H24"/>
    <mergeCell ref="G13:H13"/>
    <mergeCell ref="A21:C21"/>
    <mergeCell ref="G21:H21"/>
    <mergeCell ref="A22:C22"/>
    <mergeCell ref="G22:H22"/>
    <mergeCell ref="A17:C17"/>
    <mergeCell ref="G17:H17"/>
    <mergeCell ref="G18:H18"/>
    <mergeCell ref="A20:C20"/>
    <mergeCell ref="G20:H20"/>
    <mergeCell ref="A32:J32"/>
    <mergeCell ref="A2:J2"/>
    <mergeCell ref="A3:J3"/>
    <mergeCell ref="A4:J4"/>
    <mergeCell ref="G15:H15"/>
    <mergeCell ref="A10:C10"/>
    <mergeCell ref="G10:H10"/>
    <mergeCell ref="A11:C11"/>
    <mergeCell ref="G11:H11"/>
    <mergeCell ref="A14:C14"/>
    <mergeCell ref="G14:H14"/>
    <mergeCell ref="A16:C16"/>
    <mergeCell ref="G16:H16"/>
    <mergeCell ref="A12:C12"/>
    <mergeCell ref="G12:H12"/>
    <mergeCell ref="A13:C13"/>
  </mergeCells>
  <pageMargins left="0.70866141732283472" right="0.70866141732283472" top="0.74803149606299213" bottom="0.74803149606299213" header="0.31496062992125984" footer="0.31496062992125984"/>
  <pageSetup paperSize="9" scale="6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2016-12-15T10:12:33Z</cp:lastPrinted>
  <dcterms:created xsi:type="dcterms:W3CDTF">2015-02-20T07:17:33Z</dcterms:created>
  <dcterms:modified xsi:type="dcterms:W3CDTF">2016-12-15T12:03:52Z</dcterms:modified>
</cp:coreProperties>
</file>