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20115" windowHeight="7995"/>
  </bookViews>
  <sheets>
    <sheet name="Прайс" sheetId="4" r:id="rId1"/>
    <sheet name="Лист1" sheetId="5" state="hidden" r:id="rId2"/>
    <sheet name="Лист2" sheetId="6" state="hidden" r:id="rId3"/>
    <sheet name="Лист8" sheetId="12" state="hidden" r:id="rId4"/>
    <sheet name="Лист9" sheetId="13" state="hidden" r:id="rId5"/>
    <sheet name="Лист10" sheetId="14" state="hidden" r:id="rId6"/>
    <sheet name="спецификация" sheetId="15" state="hidden" r:id="rId7"/>
    <sheet name="Лист3" sheetId="16" state="hidden" r:id="rId8"/>
    <sheet name="хорлово 800тыс" sheetId="20" state="hidden" r:id="rId9"/>
    <sheet name="жилрестрой" sheetId="21" state="hidden" r:id="rId10"/>
    <sheet name="ТСЖ 16" sheetId="23" state="hidden" r:id="rId11"/>
    <sheet name="30 дней 400 тыс" sheetId="26" state="hidden" r:id="rId12"/>
    <sheet name="до 1.06.16 1099684руб" sheetId="27" state="hidden" r:id="rId13"/>
    <sheet name="260руб" sheetId="28" state="hidden" r:id="rId14"/>
    <sheet name="760858 нижний" sheetId="29" state="hidden" r:id="rId15"/>
    <sheet name="ооо су дск" sheetId="31" state="hidden" r:id="rId16"/>
    <sheet name="ооо су дск (2)" sheetId="32" state="hidden" r:id="rId17"/>
    <sheet name="новый мир" sheetId="33" state="hidden" r:id="rId18"/>
    <sheet name="чикирева АННА" sheetId="35" state="hidden" r:id="rId19"/>
  </sheets>
  <definedNames>
    <definedName name="_GoBack" localSheetId="17">'новый мир'!$M$7</definedName>
    <definedName name="_GoBack" localSheetId="18">'чикирева АННА'!#REF!</definedName>
  </definedNames>
  <calcPr calcId="145621" concurrentCalc="0"/>
</workbook>
</file>

<file path=xl/calcChain.xml><?xml version="1.0" encoding="utf-8"?>
<calcChain xmlns="http://schemas.openxmlformats.org/spreadsheetml/2006/main">
  <c r="G5" i="35" l="1"/>
  <c r="I5" i="35"/>
  <c r="F5" i="35"/>
  <c r="G4" i="35"/>
  <c r="I4" i="35"/>
  <c r="G2" i="35"/>
  <c r="I2" i="35"/>
  <c r="G3" i="35"/>
  <c r="I3" i="35"/>
  <c r="I6" i="35"/>
  <c r="I7" i="35"/>
  <c r="I8" i="35"/>
  <c r="F4" i="35"/>
  <c r="F3" i="35"/>
  <c r="F2" i="35"/>
  <c r="G2" i="33"/>
  <c r="I2" i="33"/>
  <c r="G3" i="33"/>
  <c r="I3" i="33"/>
  <c r="G4" i="33"/>
  <c r="I4" i="33"/>
  <c r="G5" i="33"/>
  <c r="I5" i="33"/>
  <c r="G6" i="33"/>
  <c r="I6" i="33"/>
  <c r="G7" i="33"/>
  <c r="I7" i="33"/>
  <c r="G8" i="33"/>
  <c r="I8" i="33"/>
  <c r="G9" i="33"/>
  <c r="I9" i="33"/>
  <c r="G10" i="33"/>
  <c r="I10" i="33"/>
  <c r="G11" i="33"/>
  <c r="I11" i="33"/>
  <c r="G12" i="33"/>
  <c r="I12" i="33"/>
  <c r="G13" i="33"/>
  <c r="I13" i="33"/>
  <c r="G14" i="33"/>
  <c r="I14" i="33"/>
  <c r="G15" i="33"/>
  <c r="I15" i="33"/>
  <c r="G16" i="33"/>
  <c r="I16" i="33"/>
  <c r="G17" i="33"/>
  <c r="I17" i="33"/>
  <c r="G18" i="33"/>
  <c r="I18" i="33"/>
  <c r="G19" i="33"/>
  <c r="I19" i="33"/>
  <c r="I20" i="33"/>
  <c r="I21" i="33"/>
  <c r="I22" i="33"/>
  <c r="H2" i="32"/>
  <c r="H3" i="32"/>
  <c r="H4" i="32"/>
  <c r="H5" i="32"/>
  <c r="H6" i="32"/>
  <c r="H7" i="32"/>
  <c r="H8" i="32"/>
  <c r="H9" i="32"/>
  <c r="H10" i="32"/>
  <c r="H11" i="32"/>
  <c r="H12" i="32"/>
  <c r="H13" i="32"/>
  <c r="H14" i="32"/>
  <c r="H15" i="32"/>
  <c r="H16" i="32"/>
  <c r="H17" i="32"/>
  <c r="H18" i="32"/>
  <c r="H19" i="32"/>
  <c r="H20" i="32"/>
  <c r="H21" i="32"/>
  <c r="H2" i="31"/>
  <c r="H3" i="31"/>
  <c r="H4" i="31"/>
  <c r="H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P2" i="31"/>
  <c r="P3" i="31"/>
  <c r="P4" i="31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H4" i="29"/>
  <c r="H5" i="29"/>
  <c r="H6" i="29"/>
  <c r="H7" i="29"/>
  <c r="H8" i="29"/>
  <c r="H9" i="29"/>
  <c r="H10" i="29"/>
  <c r="H11" i="29"/>
  <c r="H12" i="29"/>
  <c r="H13" i="29"/>
  <c r="H14" i="29"/>
  <c r="H15" i="29"/>
  <c r="H16" i="29"/>
  <c r="H4" i="28"/>
  <c r="H5" i="28"/>
  <c r="H6" i="28"/>
  <c r="H7" i="28"/>
  <c r="H8" i="28"/>
  <c r="H9" i="28"/>
  <c r="H10" i="28"/>
  <c r="H11" i="28"/>
  <c r="H12" i="28"/>
  <c r="H13" i="28"/>
  <c r="H14" i="28"/>
  <c r="H2" i="27"/>
  <c r="H3" i="27"/>
  <c r="H4" i="27"/>
  <c r="H5" i="27"/>
  <c r="H6" i="27"/>
  <c r="H7" i="27"/>
  <c r="H8" i="27"/>
  <c r="H9" i="27"/>
  <c r="H10" i="27"/>
  <c r="H11" i="27"/>
  <c r="H12" i="27"/>
  <c r="H2" i="26"/>
  <c r="H3" i="26"/>
  <c r="H4" i="26"/>
  <c r="H5" i="26"/>
  <c r="H6" i="26"/>
  <c r="H7" i="26"/>
  <c r="H8" i="26"/>
  <c r="H9" i="26"/>
  <c r="H10" i="26"/>
  <c r="H11" i="26"/>
  <c r="A7" i="26"/>
  <c r="A6" i="26"/>
  <c r="A5" i="26"/>
  <c r="A4" i="26"/>
  <c r="A3" i="26"/>
  <c r="A2" i="26"/>
  <c r="A7" i="23"/>
  <c r="A6" i="23"/>
  <c r="A5" i="23"/>
  <c r="H4" i="23"/>
  <c r="A4" i="23"/>
  <c r="H3" i="23"/>
  <c r="A3" i="23"/>
  <c r="H2" i="23"/>
  <c r="A2" i="23"/>
  <c r="H10" i="21"/>
  <c r="H11" i="21"/>
  <c r="H12" i="21"/>
  <c r="H13" i="21"/>
  <c r="H14" i="21"/>
  <c r="H15" i="21"/>
  <c r="H16" i="21"/>
  <c r="H20" i="21"/>
  <c r="H9" i="21"/>
  <c r="H8" i="21"/>
  <c r="H7" i="21"/>
  <c r="H3" i="20"/>
  <c r="H5" i="20"/>
  <c r="H9" i="20"/>
  <c r="H12" i="20"/>
  <c r="H16" i="20"/>
  <c r="H19" i="20"/>
  <c r="H22" i="20"/>
  <c r="H26" i="20"/>
  <c r="H29" i="20"/>
  <c r="H31" i="20"/>
  <c r="H36" i="20"/>
  <c r="H40" i="20"/>
  <c r="H43" i="20"/>
  <c r="H48" i="20"/>
  <c r="H53" i="20"/>
  <c r="H54" i="20"/>
  <c r="H55" i="20"/>
  <c r="G48" i="20"/>
  <c r="G43" i="20"/>
  <c r="G40" i="20"/>
  <c r="G36" i="20"/>
  <c r="G31" i="20"/>
  <c r="G29" i="20"/>
  <c r="G26" i="20"/>
  <c r="G22" i="20"/>
  <c r="G19" i="20"/>
  <c r="G16" i="20"/>
  <c r="G12" i="20"/>
  <c r="G9" i="20"/>
  <c r="G5" i="20"/>
  <c r="G3" i="20"/>
  <c r="H2" i="14"/>
  <c r="H3" i="14"/>
  <c r="H4" i="14"/>
  <c r="H5" i="14"/>
  <c r="H6" i="14"/>
  <c r="H7" i="14"/>
  <c r="H1" i="13"/>
  <c r="H2" i="13"/>
  <c r="H3" i="13"/>
  <c r="H4" i="13"/>
  <c r="H5" i="13"/>
  <c r="H6" i="13"/>
  <c r="H7" i="13"/>
  <c r="H8" i="13"/>
  <c r="H9" i="13"/>
  <c r="H10" i="13"/>
  <c r="H11" i="13"/>
  <c r="G9" i="13"/>
  <c r="I3" i="12"/>
  <c r="I4" i="12"/>
  <c r="I5" i="12"/>
  <c r="I6" i="12"/>
  <c r="I7" i="12"/>
  <c r="I8" i="12"/>
  <c r="I9" i="12"/>
  <c r="I10" i="12"/>
  <c r="I11" i="12"/>
  <c r="I12" i="12"/>
  <c r="F8" i="12"/>
  <c r="F7" i="12"/>
  <c r="F9" i="6"/>
  <c r="F10" i="6"/>
  <c r="F11" i="6"/>
  <c r="F12" i="6"/>
</calcChain>
</file>

<file path=xl/sharedStrings.xml><?xml version="1.0" encoding="utf-8"?>
<sst xmlns="http://schemas.openxmlformats.org/spreadsheetml/2006/main" count="906" uniqueCount="441">
  <si>
    <t>№</t>
  </si>
  <si>
    <t>Артикул</t>
  </si>
  <si>
    <t>Наименование</t>
  </si>
  <si>
    <t>Цена, руб. с учетом НДС</t>
  </si>
  <si>
    <t>Детские игровые комплексы</t>
  </si>
  <si>
    <t>ИК-17</t>
  </si>
  <si>
    <t>ИК-17а</t>
  </si>
  <si>
    <t>Игровой комплекс "Щенок"</t>
  </si>
  <si>
    <t>3420х2700х2680</t>
  </si>
  <si>
    <t>Габариты, мм</t>
  </si>
  <si>
    <t>Игровой комплекс</t>
  </si>
  <si>
    <t>3340х2700х1675</t>
  </si>
  <si>
    <t>Горки</t>
  </si>
  <si>
    <t>Г-021</t>
  </si>
  <si>
    <t>Г-022</t>
  </si>
  <si>
    <t>Горка</t>
  </si>
  <si>
    <t>3460х960х1675</t>
  </si>
  <si>
    <t>2690х1727х1675</t>
  </si>
  <si>
    <t>Г-023</t>
  </si>
  <si>
    <t>Г-031</t>
  </si>
  <si>
    <t>Горка "Жираф"</t>
  </si>
  <si>
    <t>Горка двухскатная</t>
  </si>
  <si>
    <t>Качалкки на пружине</t>
  </si>
  <si>
    <t>К2-4</t>
  </si>
  <si>
    <t>К2-27</t>
  </si>
  <si>
    <t>Качалка "Уазик"</t>
  </si>
  <si>
    <t>Качалка "Нюша"</t>
  </si>
  <si>
    <t>980х720х980</t>
  </si>
  <si>
    <t>550х510х920</t>
  </si>
  <si>
    <t>Качели-балансиры</t>
  </si>
  <si>
    <t>КБ-1</t>
  </si>
  <si>
    <t>КБ-10</t>
  </si>
  <si>
    <t>2480х600х1160</t>
  </si>
  <si>
    <t>3000х630х1200</t>
  </si>
  <si>
    <t>Качели</t>
  </si>
  <si>
    <t>Качели двойные</t>
  </si>
  <si>
    <t>2700х1400х2500</t>
  </si>
  <si>
    <t>Песочницы</t>
  </si>
  <si>
    <t>П-010</t>
  </si>
  <si>
    <t>П-019</t>
  </si>
  <si>
    <t>П-020</t>
  </si>
  <si>
    <t>Песочица с крышками</t>
  </si>
  <si>
    <t>Песочный дворик</t>
  </si>
  <si>
    <t>1560х1560х525</t>
  </si>
  <si>
    <t>2800х2400х1800</t>
  </si>
  <si>
    <t>Песочница с крышкой-гармошкой</t>
  </si>
  <si>
    <t>1500х1500х220</t>
  </si>
  <si>
    <t>Спортивные комплексы</t>
  </si>
  <si>
    <t>СК-040</t>
  </si>
  <si>
    <t>Спортивные компелекс</t>
  </si>
  <si>
    <t>5000х4140х2550</t>
  </si>
  <si>
    <t>Спортивное оборудование</t>
  </si>
  <si>
    <t>Т-1</t>
  </si>
  <si>
    <t>Турник</t>
  </si>
  <si>
    <t>1876х976х2000</t>
  </si>
  <si>
    <t>Т-4</t>
  </si>
  <si>
    <t>4000х2000</t>
  </si>
  <si>
    <t>Лавочки и скамейки</t>
  </si>
  <si>
    <t>С-1</t>
  </si>
  <si>
    <t>Скамейка</t>
  </si>
  <si>
    <t>1800х300х820</t>
  </si>
  <si>
    <t>С-2</t>
  </si>
  <si>
    <t>1800х400х1200</t>
  </si>
  <si>
    <t>Л-1</t>
  </si>
  <si>
    <t>Лавка "Медвежонок"</t>
  </si>
  <si>
    <t>1200х370х820</t>
  </si>
  <si>
    <t>С-9</t>
  </si>
  <si>
    <t>Скамейка со столом</t>
  </si>
  <si>
    <t>1200х1200х1218</t>
  </si>
  <si>
    <t>Ограждения и заборы</t>
  </si>
  <si>
    <t>ЗД-3</t>
  </si>
  <si>
    <t>Заборчик</t>
  </si>
  <si>
    <t>2000х1000</t>
  </si>
  <si>
    <t>Г-040</t>
  </si>
  <si>
    <t>К2-11</t>
  </si>
  <si>
    <t>Качалка "Кораблик"</t>
  </si>
  <si>
    <t>1400х1000х1100</t>
  </si>
  <si>
    <t>Домики и машинки</t>
  </si>
  <si>
    <t>Д-1</t>
  </si>
  <si>
    <t>Домик-беседка</t>
  </si>
  <si>
    <t>2200х1400х1760</t>
  </si>
  <si>
    <t>ИК1-1</t>
  </si>
  <si>
    <t>Машинка</t>
  </si>
  <si>
    <t>1750х870х1300</t>
  </si>
  <si>
    <t>ИК1-4</t>
  </si>
  <si>
    <t>Машинка "БелАЗ"</t>
  </si>
  <si>
    <t>2250х1200х1800</t>
  </si>
  <si>
    <t>СК-020</t>
  </si>
  <si>
    <t>Спортивный комплекс</t>
  </si>
  <si>
    <t>2200х2200х2200</t>
  </si>
  <si>
    <t>СК-050</t>
  </si>
  <si>
    <t>4000х4000х2200</t>
  </si>
  <si>
    <t>Карусели</t>
  </si>
  <si>
    <t>К1-010</t>
  </si>
  <si>
    <t>К1-020</t>
  </si>
  <si>
    <t>Карусель</t>
  </si>
  <si>
    <t>1400х1400х640</t>
  </si>
  <si>
    <t>1500х1500х640</t>
  </si>
  <si>
    <t>К-3</t>
  </si>
  <si>
    <t>К-4</t>
  </si>
  <si>
    <t>2000х1700х2400</t>
  </si>
  <si>
    <t>2800х1700х2400</t>
  </si>
  <si>
    <t>К-5</t>
  </si>
  <si>
    <t>Качели-диван</t>
  </si>
  <si>
    <t>2500х1600х2000</t>
  </si>
  <si>
    <t>П-027</t>
  </si>
  <si>
    <t>2600х1400х2100</t>
  </si>
  <si>
    <t>Песочница "Ромашка"</t>
  </si>
  <si>
    <t>1900х1900х1550</t>
  </si>
  <si>
    <t>Л-2</t>
  </si>
  <si>
    <t>Лавка</t>
  </si>
  <si>
    <t>1800х400х910</t>
  </si>
  <si>
    <t>Л-3</t>
  </si>
  <si>
    <t>Лавка "Спокойной ночи"</t>
  </si>
  <si>
    <t>1800х500х870</t>
  </si>
  <si>
    <t>Б-010</t>
  </si>
  <si>
    <t>Б-020</t>
  </si>
  <si>
    <t>Беседка</t>
  </si>
  <si>
    <t>3000х2100х2600</t>
  </si>
  <si>
    <t>1800х2100х2250</t>
  </si>
  <si>
    <t>Домик с песочницей</t>
  </si>
  <si>
    <t>3000х3000х1600</t>
  </si>
  <si>
    <t>Г-041</t>
  </si>
  <si>
    <t>Горка "Гав"</t>
  </si>
  <si>
    <t>2130х596х1340</t>
  </si>
  <si>
    <t>СК-021</t>
  </si>
  <si>
    <t>3840х3630х3500</t>
  </si>
  <si>
    <t>ЛН-1</t>
  </si>
  <si>
    <t>ЛН-2</t>
  </si>
  <si>
    <t>Лиана малая</t>
  </si>
  <si>
    <t>Лиана большая</t>
  </si>
  <si>
    <t>2043х1026х542</t>
  </si>
  <si>
    <t>3043х1526х642</t>
  </si>
  <si>
    <t>П-035</t>
  </si>
  <si>
    <t>Изображение</t>
  </si>
  <si>
    <t>К-6</t>
  </si>
  <si>
    <t>1800х1400х2500</t>
  </si>
  <si>
    <t>К-7</t>
  </si>
  <si>
    <t>П-017</t>
  </si>
  <si>
    <t>Песочница с навесом "Облака"</t>
  </si>
  <si>
    <t>1700х1500х2100</t>
  </si>
  <si>
    <t>ИК-15</t>
  </si>
  <si>
    <t>ИК-16</t>
  </si>
  <si>
    <t>Игровой комплекс "Облака"</t>
  </si>
  <si>
    <t>8960х5900х3100</t>
  </si>
  <si>
    <t>7820х3310х3100</t>
  </si>
  <si>
    <t>СК-060</t>
  </si>
  <si>
    <t>8430x3680x2900</t>
  </si>
  <si>
    <t>П-1</t>
  </si>
  <si>
    <t>Песочница открытая</t>
  </si>
  <si>
    <t>1500х1500х200</t>
  </si>
  <si>
    <t>ЛН-3</t>
  </si>
  <si>
    <t>Лиана большая (фигурная)</t>
  </si>
  <si>
    <t>3043х642х1526</t>
  </si>
  <si>
    <t>СТ-02</t>
  </si>
  <si>
    <t xml:space="preserve">Теннисный стол </t>
  </si>
  <si>
    <t>2500х1250х1072</t>
  </si>
  <si>
    <t>спортивный инвентарь</t>
  </si>
  <si>
    <t>дворовый инвентарь</t>
  </si>
  <si>
    <t>980х980х980</t>
  </si>
  <si>
    <t>2100х1400х2000</t>
  </si>
  <si>
    <t>2000х2000</t>
  </si>
  <si>
    <t>СК-02</t>
  </si>
  <si>
    <t>1500х1200х3000</t>
  </si>
  <si>
    <t>баскетбольный щит с турником и шведской стенкой</t>
  </si>
  <si>
    <t>К-8</t>
  </si>
  <si>
    <t>качели лодочка</t>
  </si>
  <si>
    <t>СК-03</t>
  </si>
  <si>
    <t>3000х1500х2000</t>
  </si>
  <si>
    <t>рукоход</t>
  </si>
  <si>
    <t>Б-1</t>
  </si>
  <si>
    <t>бревно для ходьбы</t>
  </si>
  <si>
    <t>Б-2</t>
  </si>
  <si>
    <t>2000х400х400</t>
  </si>
  <si>
    <t>брусья</t>
  </si>
  <si>
    <t>2500х600х1500</t>
  </si>
  <si>
    <t>БР-1</t>
  </si>
  <si>
    <t>Т-2</t>
  </si>
  <si>
    <t>1876х1876х2000</t>
  </si>
  <si>
    <t>2000*120*400</t>
  </si>
  <si>
    <t>Ш-3</t>
  </si>
  <si>
    <t>шведская стенка</t>
  </si>
  <si>
    <t>1900х1200х2500</t>
  </si>
  <si>
    <t>ГЗ-1</t>
  </si>
  <si>
    <t>горка зимняя</t>
  </si>
  <si>
    <t>5400*3000*2200</t>
  </si>
  <si>
    <t>1800*830*750</t>
  </si>
  <si>
    <t>Г-042</t>
  </si>
  <si>
    <t>Горка Осьминолжка</t>
  </si>
  <si>
    <t>Песочный дворик "Кораблик"</t>
  </si>
  <si>
    <t>Горка с крышей</t>
  </si>
  <si>
    <t>Г-024</t>
  </si>
  <si>
    <t>2690х1800х2960</t>
  </si>
  <si>
    <t>горка башенка</t>
  </si>
  <si>
    <t>3600х1800х2970 спуск 1200</t>
  </si>
  <si>
    <t>1800х600х2000</t>
  </si>
  <si>
    <t>ТС-1</t>
  </si>
  <si>
    <t>2800х600х2600
скат h=1200 L= 2200</t>
  </si>
  <si>
    <t>урна для мусора</t>
  </si>
  <si>
    <t>330*200*600</t>
  </si>
  <si>
    <t>3600х4100х3100 спуск 1200</t>
  </si>
  <si>
    <t>игровой комплекс</t>
  </si>
  <si>
    <t>ИК-18</t>
  </si>
  <si>
    <t>1800х1250х800</t>
  </si>
  <si>
    <t>ВХ</t>
  </si>
  <si>
    <t>3000*1200*2000</t>
  </si>
  <si>
    <t>ворота для минифутбола</t>
  </si>
  <si>
    <t>ВМФ</t>
  </si>
  <si>
    <t xml:space="preserve">Контейнер для мусора с крышкой </t>
  </si>
  <si>
    <t>ДИ-1</t>
  </si>
  <si>
    <t xml:space="preserve">коврочистка </t>
  </si>
  <si>
    <t>ДИ-2</t>
  </si>
  <si>
    <t>ДИ-3</t>
  </si>
  <si>
    <t>ДИ-4</t>
  </si>
  <si>
    <t>П-011</t>
  </si>
  <si>
    <t>1800х1800х400</t>
  </si>
  <si>
    <t>1360*1360*2100</t>
  </si>
  <si>
    <t>Д-2</t>
  </si>
  <si>
    <t>Домик со скамейками</t>
  </si>
  <si>
    <t>Д-3</t>
  </si>
  <si>
    <t>Д-4</t>
  </si>
  <si>
    <t>Домик викингов</t>
  </si>
  <si>
    <t>1220*12220*1550</t>
  </si>
  <si>
    <t>Домик математика</t>
  </si>
  <si>
    <t>Д-5</t>
  </si>
  <si>
    <t>1700*1360*1890</t>
  </si>
  <si>
    <t>Домик математика 2</t>
  </si>
  <si>
    <t>1500*1400</t>
  </si>
  <si>
    <t>Беседки и веранды</t>
  </si>
  <si>
    <t>В-1</t>
  </si>
  <si>
    <t>веранда</t>
  </si>
  <si>
    <t>6500*3400*100</t>
  </si>
  <si>
    <t>горка с турником</t>
  </si>
  <si>
    <t>3000*1700*2200
скат h=1200 L= 2200</t>
  </si>
  <si>
    <t>Г-044</t>
  </si>
  <si>
    <t>Горка "Дракоша"</t>
  </si>
  <si>
    <t>Г-045</t>
  </si>
  <si>
    <t>2130х596х1341</t>
  </si>
  <si>
    <t>Горка "Шарик"</t>
  </si>
  <si>
    <t>К-9</t>
  </si>
  <si>
    <t>качели лодочка на подвесе</t>
  </si>
  <si>
    <t>1800*1400*2500</t>
  </si>
  <si>
    <t>2000*1100*1900</t>
  </si>
  <si>
    <t>2566х600х2000</t>
  </si>
  <si>
    <t>СК-043</t>
  </si>
  <si>
    <t>4070х1500х2950</t>
  </si>
  <si>
    <t>Г-061</t>
  </si>
  <si>
    <t>Г-060</t>
  </si>
  <si>
    <t>конструкция для сушки белья</t>
  </si>
  <si>
    <t>октябрь</t>
  </si>
  <si>
    <t>ИК1-1 (ДМ - 1)</t>
  </si>
  <si>
    <t>итого</t>
  </si>
  <si>
    <t>ИТОГО</t>
  </si>
  <si>
    <t>Итого</t>
  </si>
  <si>
    <t>2 шт</t>
  </si>
  <si>
    <t>УСТАНОВКА ДОСТАВКА</t>
  </si>
  <si>
    <t>№№</t>
  </si>
  <si>
    <t>Обозначение</t>
  </si>
  <si>
    <t>Габариты</t>
  </si>
  <si>
    <t>Кол-во</t>
  </si>
  <si>
    <t>Цена</t>
  </si>
  <si>
    <t>Сумма</t>
  </si>
  <si>
    <t>Доставка и установка</t>
  </si>
  <si>
    <t>7500х7100х3000</t>
  </si>
  <si>
    <t>СК-65</t>
  </si>
  <si>
    <t>от оригинала бутет отличие формой крыши и декаративными элементами</t>
  </si>
  <si>
    <t>доставка и монтаж по г. Владимиру</t>
  </si>
  <si>
    <t>доставка и монтаж по области</t>
  </si>
  <si>
    <t>кол-во</t>
  </si>
  <si>
    <t>стоимотсь, руб с НДС</t>
  </si>
  <si>
    <t>примечание</t>
  </si>
  <si>
    <t>итого с учетом скидки</t>
  </si>
  <si>
    <t>возможны варианты</t>
  </si>
  <si>
    <t>П-18</t>
  </si>
  <si>
    <t>№п/п</t>
  </si>
  <si>
    <t>наименования изделий</t>
  </si>
  <si>
    <t>наименование комплектующих</t>
  </si>
  <si>
    <t>ед. изм</t>
  </si>
  <si>
    <t>артикуль</t>
  </si>
  <si>
    <t>доска 50х100</t>
  </si>
  <si>
    <t>доска 40х100</t>
  </si>
  <si>
    <t>болт мебельный</t>
  </si>
  <si>
    <t>шуруп</t>
  </si>
  <si>
    <t>фанера</t>
  </si>
  <si>
    <t>гайки</t>
  </si>
  <si>
    <t>не расчитана на общественные места лучше заменить на                  П 010</t>
  </si>
  <si>
    <t>Песочница – форма правильный восьмигранник</t>
  </si>
  <si>
    <r>
      <t>3 штуки</t>
    </r>
    <r>
      <rPr>
        <b/>
        <sz val="11"/>
        <color rgb="FF000000"/>
        <rFont val="Times New Roman"/>
        <family val="1"/>
        <charset val="204"/>
      </rPr>
      <t xml:space="preserve"> </t>
    </r>
  </si>
  <si>
    <t>Размеры: не  менее 1900*300 мм</t>
  </si>
  <si>
    <r>
      <t>Каркас корпус металлический должен быть изготовлен из стальной трубы, которая должна быть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Окрашен полимерными полиэфирными порошковыми красками (характеристика порошковой краски: отверждение – не более чем 30 мин при температуре 145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C, толщина пленки – 50-70 мкм, удельный вес порошка – 1,5-1,9 гр/см.куб, дисперсный состав – не более 60% на 40 мкм, твердость слоя по маятнику – не менее 250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, устойчивость к влажности и воздействию химических веществ высокая.  Должна быть художественная роспись. Комплектация: песочница с  деревянными бортиками. Древесина хвойных пород, пропитка по дереву: светлая груша Монтаж песочницы выполняется в соответствии с ГОСТ Р 52301-2004 «Оборудование детских игровых площадок. Безопасность при эксплуатации»</t>
    </r>
  </si>
  <si>
    <t>Песочница – круглая форма     1 штука</t>
  </si>
  <si>
    <t>Размеры: не менее 1 650*1 650* 250</t>
  </si>
  <si>
    <t>Каркас корпус металлический должен быть изготовлен из стали, которая соответствует ГОСТ 3262; ГОСТ 19 903. Краска по металлу: порошковая, гладкая, глянец 1-49-22490-00.  Должна быть художественная роспись.</t>
  </si>
  <si>
    <t>Комплектация : песочница  с металлическими бортиками.</t>
  </si>
  <si>
    <t>Монтаж песочницы выполняется в соответствии с ГОСТ Р 52301-2004 «Оборудование детских игровых площадок. Безопасность при эксплуатации»</t>
  </si>
  <si>
    <t>Качели на два места   2 штуки</t>
  </si>
  <si>
    <t>Размеры: не менее 1500*1500*2000 мм</t>
  </si>
  <si>
    <r>
      <t>Каркас корпус металлический должен быть изготовлен из стальной трубы, которая должна быть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Окрашен полимерными полиэфирными порошковыми красками (характеристика порошковой краски: отверждение – не более чем 30 мин при температуре 145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C, толщина пленки – 50-70 мкм, удельный вес порошка – 1,5-1,9 гр/см.куб, дисперсный состав – не более 60% на 40 мкм, твердость слоя по маятнику – не менее 250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, устойчивость к влажности и воздействию химических веществ высокая. Фанера  ФСФ толщиной 21 мм с защитным покрытием, грунт по дереву. Сидение из фанеры с х</t>
    </r>
    <r>
      <rPr>
        <sz val="10"/>
        <color rgb="FF000000"/>
        <rFont val="Times New Roman"/>
        <family val="1"/>
        <charset val="204"/>
      </rPr>
      <t xml:space="preserve">удожественной росписью. </t>
    </r>
  </si>
  <si>
    <t>Монтаж выполняется в соответствии с ГОСТ Р 52301-2004 «Оборудование детских игровых площадок. Безопасность при эксплуатации».</t>
  </si>
  <si>
    <t xml:space="preserve">Качели на одно место с боковой лазалкой  </t>
  </si>
  <si>
    <t>и кругом для забрасывания мечей   2 штуки</t>
  </si>
  <si>
    <t>Размеры : не менее 1400*1400*2500мм.     Каркас качелей металлический, должен быть изготовлен  из стали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Окрашен полимерными полиэфирными порошковыми красками (характеристика порошковой краски: отверждение – не более чем 30 мин при температуре 1450C, толщина пленки – 50-70 мкм, удельный вес порошка – 1,5-1,9 гр/см.куб, дисперсный состав – не более 60% на 40 мкм, твердость слоя по маятнику – не менее 250, устойчивость к влажности и воздействию химических веществ высокая.</t>
  </si>
  <si>
    <t>Монтаж качелей выполняется в соответствии с ГОСТ Р 52301-2004 «Оборудование детских игровых площадок. Безопасность при эксплуатации».</t>
  </si>
  <si>
    <t>Качели двойные с лазалкой     1 штука</t>
  </si>
  <si>
    <t>Размеры : не менее 3400*1300*3000мм.     Каркас качелей металлический, должен быть изготовлен  из стали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Окрашен полимерными полиэфирными порошковыми красками (характеристика порошковой краски: отверждение – не более чем 30 мин при температуре 1450C, толщина пленки – 50-70 мкм, удельный вес порошка – 1,5-1,9 гр/см.куб, дисперсный состав – не более 60% на 40 мкм, твердость слоя по маятнику – не менее 250, устойчивость к влажности и воздействию химических веществ высокая.</t>
  </si>
  <si>
    <t>Лазалка округлой формы  1 штука</t>
  </si>
  <si>
    <t>Размеры не менее 1050*600*1550 мм</t>
  </si>
  <si>
    <r>
      <t>Каркас, корпус металлический изготовлен из стали, которая должна быть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Окрашена полимерными полиэфирными порошковыми красками (характеристика порошковой краски: отверждение – не более чем 30 мин при температуре 145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C, толщина пленки – 50-70 мкм, удельный вес порошка – 1,5-1,9 гр/см.куб, дисперсный состав – не более 60% на 40 мкм, твердость слоя по маятнику – не менее 250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, устойчивость к влажности и воздействию химических веществ высокая).</t>
    </r>
  </si>
  <si>
    <t>Карусель на четыре места      3 штуки</t>
  </si>
  <si>
    <t>Размеры: не менее 1900*1000</t>
  </si>
  <si>
    <r>
      <t>Каркас корпус металлический изготовлен из стальной трубы, которая должна быть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Окрашен полимерными полиэфирными порошковыми красками (характеристика порошковой краски: отверждение – не более чем 30 мин при температуре 145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C, толщина пленки – 50-70 мкм, удельный вес порошка – 1,5-1,9 гр/см.куб, дисперсный состав – не более 60% на 40 мкм, твердость слоя по маятнику – не менее 250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, устойчивость к влажности и воздействию химических веществ высокая. Фанера  ФСФ толщиной 21 мм с защитным покрытием, грунт по дереву  Краска по металлу: порошковая, гладкая, глянец 1-49-22490-00.  Художественная роспись.</t>
    </r>
  </si>
  <si>
    <t>Комплектация: карусели с четырьмя сиденьями, на четырех подшипниках. Состоит их металлической рамы, на которой установлены сиденья. Сиденья изготовлены фанеры.</t>
  </si>
  <si>
    <t>Монтаж карусели выполняется в соответствии с ГОСТ Р 52301-2004 «Оборудование детских игровых</t>
  </si>
  <si>
    <t>Карусель на четыре места</t>
  </si>
  <si>
    <r>
      <t xml:space="preserve">(сиденья в форме куба)       </t>
    </r>
    <r>
      <rPr>
        <sz val="11"/>
        <color theme="1"/>
        <rFont val="Times New Roman"/>
        <family val="1"/>
        <charset val="204"/>
      </rPr>
      <t>1 штука</t>
    </r>
  </si>
  <si>
    <r>
      <t>Размер:1900*800мм. Каркас корпус металлический изготовлен из стальной трубы, которая должна быть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Окрашен полимерными полиэфирными порошковыми красками (характеристика порошковой краски: отверждение – не более чем 30 мин при температуре 145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C, толщина пленки – 50-70 мкм, удельный вес порошка – 1,5-1,9 гр/см.куб, дисперсный состав – не более 60% на 40 мкм, твердость слоя по маятнику – не менее 250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, устойчивость к влажности и воздействию химических веществ высокая. Комплектация: карусели с 4-мя сидениями. Состоит их металлической рамы, на которой установлены сиденья. Сиденья изготовлены из фанеры.  Монтаж карусели выполняется в соответствии с ГОСТ Р 52301-2004 «Оборудование детских игровых площадок. Безопасность при эксплуатации».</t>
    </r>
  </si>
  <si>
    <t>Карусель – платформа правильный восьмигранник      2 штуки</t>
  </si>
  <si>
    <t>Размер: не менее 1900мм*1100мм.</t>
  </si>
  <si>
    <r>
      <t xml:space="preserve"> Каркас корпус металлический изготовлен из стальной трубы, которая должна быть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Окрашен полимерными полиэфирными порошковыми красками (характеристика порошковой краски: отверждение – не более чем 30 мин при температуре 145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C, толщина пленки – 50-70 мкм, удельный вес порошка – 1,5-1,9 гр/см.куб, дисперсный состав – не более 60% на 40 мкм, твердость слоя по маятнику – не менее 250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, устойчивость к влажности и воздействию химических веществ высокая. Фанера  ФСФ толщиной 21 мм с защитным покрытием, грунт по дереву , краска по фанере. Монтаж карусели выполняется в соответствии с ГОСТ Р 52301-2004 «Оборудование детских игровых площадок. Безопасность при эксплуатации».</t>
    </r>
  </si>
  <si>
    <t>Качалка – балансир      2 штуки</t>
  </si>
  <si>
    <t>Размеры: не менее 2800*500*500</t>
  </si>
  <si>
    <t>Детская игровая форма для младшего возраста – качалка-балансир. Состоит из металлической рамы, сидение из фанеры. Сидение с держателем для рук. Защитное покрытие от атмосферных воздействий.</t>
  </si>
  <si>
    <t>Каркас должен быть изготовлен из круглой трубы, которая соответствует ГОСТ 5781; ГОСТ 13 663;8645.</t>
  </si>
  <si>
    <t>Фанера  ФСФ толщиной 21мм с защитным покрытием, грунт по дереву, краска по фанере: эмаль алкидно-уретановая, финишный слой эмаль алкидная. Краска по металлу: полимерная полиэфирная порошковая краска. Должна быть художественная роспись.</t>
  </si>
  <si>
    <t>Монтаж качалки выполняется в соответствии с ГОСТ Р 52301-2004 «Оборудование детских игровых площадок. Безопасность при эксплуатации».</t>
  </si>
  <si>
    <r>
      <t xml:space="preserve">Горка  (скат нержавейка)      </t>
    </r>
    <r>
      <rPr>
        <b/>
        <i/>
        <sz val="12"/>
        <color theme="1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1 штука</t>
    </r>
  </si>
  <si>
    <t>Размеры: не менее 3100*600*1450 мм</t>
  </si>
  <si>
    <t>высота ската горки 750 мм.</t>
  </si>
  <si>
    <r>
      <t xml:space="preserve">Каркас, корпус металлический изготовлен из стали, которая должна быть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Окрашен полимерными полиэфирными порошковыми красками  Борта горки выполнены из фанеры  ФСФ толщиной 21 мм с защитным покрытием, грунт по дереву , </t>
    </r>
    <r>
      <rPr>
        <sz val="10"/>
        <color rgb="FF000000"/>
        <rFont val="Times New Roman"/>
        <family val="1"/>
        <charset val="204"/>
      </rPr>
      <t>краска. Должна быть художественная роспись.</t>
    </r>
  </si>
  <si>
    <t xml:space="preserve"> Монтаж горки выполняется в соответствии с ГОСТ Р 52301-2004 «Оборудование детских игровых площадок. Безопасность при эксплуатации»</t>
  </si>
  <si>
    <r>
      <t xml:space="preserve">Горка (скат нержавейка) с лазалкой </t>
    </r>
    <r>
      <rPr>
        <sz val="11"/>
        <color theme="1"/>
        <rFont val="Times New Roman"/>
        <family val="1"/>
        <charset val="204"/>
      </rPr>
      <t>1 штука</t>
    </r>
  </si>
  <si>
    <t>Размеры не менее 3100*600*1450 мм</t>
  </si>
  <si>
    <t>Высота ската горки должна быть не менее 800 мм.</t>
  </si>
  <si>
    <t>Каркас, корпус металлический изготовлен из стали, которая должна быть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Окрашен полимерными полиэфирными порошковыми красками  Монтаж горки выполняется в соответствии с ГОСТ Р 52301-2004 «Оборудование детских игровых площадок. Безопасность при эксплуатации»</t>
  </si>
  <si>
    <r>
      <t>Ограждение ОГ- 4</t>
    </r>
    <r>
      <rPr>
        <i/>
        <sz val="12"/>
        <color theme="1"/>
        <rFont val="Times New Roman"/>
        <family val="1"/>
        <charset val="204"/>
      </rPr>
      <t xml:space="preserve"> или эквивалент </t>
    </r>
    <r>
      <rPr>
        <b/>
        <sz val="12"/>
        <color theme="1"/>
        <rFont val="Times New Roman"/>
        <family val="1"/>
        <charset val="204"/>
      </rPr>
      <t>394 м/п</t>
    </r>
  </si>
  <si>
    <t>Размеры: не менее 2 000*600</t>
  </si>
  <si>
    <t xml:space="preserve">Каркас, корпус металлический изготовлен из стали, которая должна быть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Окрашен полимерными полиэфирными порошковыми красками.  </t>
  </si>
  <si>
    <t>Рамка ограждения сделана из профильной трубы 20*20*1,5 мм, и заполнение из круга д.10мм</t>
  </si>
  <si>
    <t xml:space="preserve">Столбики изготовлены из профильной трубы 40*40*2мм, сваренной электродами УОНИ 13-55, ручной электродуговой сваркой. Длина столбика 1,2 м подземная часть не менее 0,6 м. Вместо колпака, указанного на фотографии, плоская  пластиковая заглушка. </t>
  </si>
  <si>
    <t xml:space="preserve"> </t>
  </si>
  <si>
    <t>Скамья  4 штуки</t>
  </si>
  <si>
    <t>Размеры: не менее 1800*450</t>
  </si>
  <si>
    <t xml:space="preserve">Каркас, корпус металлический изготовлен из стали, которая должна быть Ст3 (или эквивалент).  Сплав Ст3 содержит: углерода - 0,14-0,22%, кремния - 0,05-0,17%, марганца - 0,4-0,65%, никеля, меди, хрома - до 0,3% , мышьяка до 0,08%, серы и фосфора - до 0,05 и 0,04%; ГОСТ380-71. </t>
  </si>
  <si>
    <t xml:space="preserve">Столбики должны быть изготовлены из круглой трубы, которая соответствует ГОСТ 5781; ГОСТ 13 663;8645. Подземная часть не менее 0,6 м. </t>
  </si>
  <si>
    <t xml:space="preserve">Окрашен полимерными полиэфирными порошковыми красками.  </t>
  </si>
  <si>
    <r>
      <t xml:space="preserve">Сиденье из деревянного бруса 4 шт, с защитным покрытием, грунт по дереву, </t>
    </r>
    <r>
      <rPr>
        <sz val="10"/>
        <color rgb="FF000000"/>
        <rFont val="Times New Roman"/>
        <family val="1"/>
        <charset val="204"/>
      </rPr>
      <t>краска.</t>
    </r>
  </si>
  <si>
    <t>Наименование Внешний вид</t>
  </si>
  <si>
    <t>Количество</t>
  </si>
  <si>
    <t>Техническое описание</t>
  </si>
  <si>
    <t xml:space="preserve"> конкурента</t>
  </si>
  <si>
    <t>Наша цена по аналогу</t>
  </si>
  <si>
    <t>http://steelcity.pulscen.ru/goods/38574093-laz_vishnya_l_v</t>
  </si>
  <si>
    <t>итого конкурент</t>
  </si>
  <si>
    <t>Песочница с крышками скамейками</t>
  </si>
  <si>
    <t>песочница кораблик</t>
  </si>
  <si>
    <t>Спортивные комплекс</t>
  </si>
  <si>
    <t>бревно для ходьбы подвесное</t>
  </si>
  <si>
    <t>ворота хоккейные</t>
  </si>
  <si>
    <t>1. Турник Т-1 по адресу ул.Лермонтова, д.28-б (17.03.2016г.)</t>
  </si>
  <si>
    <t>2. Горка "Гав" Г-041, качалка на пружине "Уазик" КП-4, Лиана ЛН-1, карусель КР-010,</t>
  </si>
  <si>
    <t>    качалка-балансир КБ-1, качели К-6 (18.03.2016г.), адрес установки уточняем - г.Владимир, ул.Северная, д.5</t>
  </si>
  <si>
    <t>Арт</t>
  </si>
  <si>
    <t>2000х2000х400</t>
  </si>
  <si>
    <t>Качалка на пружине «Ромашка» с каркасом  – 3 шт.</t>
  </si>
  <si>
    <t>765х466, Н=815, Н сидения=380</t>
  </si>
  <si>
    <t>Качалка на пружине «Лягушонок» с каркасом  – 2 шт.</t>
  </si>
  <si>
    <t>848х466, Н=820, Н сидения=380</t>
  </si>
  <si>
    <t>Качалка на пружине «Пчелка» с каркасом  – 2 шт.</t>
  </si>
  <si>
    <t>719х466, Н=850, Н сидения=380</t>
  </si>
  <si>
    <t>Песочница с крышкой – 7 шт.</t>
  </si>
  <si>
    <t>2000х2000, Н=379</t>
  </si>
  <si>
    <t>Стол со скамьями детский – 5 шт.</t>
  </si>
  <si>
    <t>1215х1480, Н=580, Н сидения=300</t>
  </si>
  <si>
    <t>Стол со скамьями и навесом – 2 шт.</t>
  </si>
  <si>
    <t>1480х2000, Н=1650, Н сидения=300</t>
  </si>
  <si>
    <t>Дорожка «Змейка» – 7 шт.</t>
  </si>
  <si>
    <t>Размеры: 2340х885, Н=330</t>
  </si>
  <si>
    <t>доставка монтаж</t>
  </si>
  <si>
    <t>найти аналог</t>
  </si>
  <si>
    <t>Детский спортивный комплекс Жираф с баскетбольным щитом  006150 – 4 шт</t>
  </si>
  <si>
    <t>Домик-беседка «Карета».</t>
  </si>
  <si>
    <t>Доставка, выгрузка и установка товара осуществляется силами Поставщика по адресу Заказчика: 607320 Нижегородская область, Дивеевский район, с.Дивеево, ул.Труда, дом 47.</t>
  </si>
  <si>
    <r>
      <t>в течение 30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(тридцати) дней со дня заключения контракта</t>
    </r>
  </si>
  <si>
    <t>Игровое оборудование «Кабриолет»</t>
  </si>
  <si>
    <t>1200*850*770</t>
  </si>
  <si>
    <t>Игровое оборудование «Стенка для рисования»</t>
  </si>
  <si>
    <t>Спортивное оборудование «Гимнастическое бревно»</t>
  </si>
  <si>
    <t>Баскетбольная стойка малая</t>
  </si>
  <si>
    <t>Домик – беседка</t>
  </si>
  <si>
    <t>Игровое оборудование «Счеты со столиком»</t>
  </si>
  <si>
    <t>Спортивное оборудование мишень</t>
  </si>
  <si>
    <t>2000*2000х525</t>
  </si>
  <si>
    <t>т-73</t>
  </si>
  <si>
    <t>вазон вк-5</t>
  </si>
  <si>
    <t>т-3</t>
  </si>
  <si>
    <t>тм-26</t>
  </si>
  <si>
    <t>мгм-32</t>
  </si>
  <si>
    <t>гк-1/1</t>
  </si>
  <si>
    <t>п-7</t>
  </si>
  <si>
    <t>3400х3400х3400</t>
  </si>
  <si>
    <t xml:space="preserve"> 1495х1500х1300</t>
  </si>
  <si>
    <t>3000х3000х800</t>
  </si>
  <si>
    <t>4200х850х1270</t>
  </si>
  <si>
    <t>6100х5300х2000</t>
  </si>
  <si>
    <t>6200х3500х1400</t>
  </si>
  <si>
    <t>горка700</t>
  </si>
  <si>
    <t>6500х3200х2400</t>
  </si>
  <si>
    <t>горка 1200</t>
  </si>
  <si>
    <t>и-203</t>
  </si>
  <si>
    <t>2800х800х2500</t>
  </si>
  <si>
    <t>с-35</t>
  </si>
  <si>
    <t>1500х415х410</t>
  </si>
  <si>
    <t>с-1</t>
  </si>
  <si>
    <t>1500х560х750</t>
  </si>
  <si>
    <t>кс-95</t>
  </si>
  <si>
    <t>8415х7320х2520</t>
  </si>
  <si>
    <t>горка700, горка1200, до колец 2000</t>
  </si>
  <si>
    <t>3000х76х2000</t>
  </si>
  <si>
    <t>и-4</t>
  </si>
  <si>
    <t>2740х1520х780</t>
  </si>
  <si>
    <t>450х340х900</t>
  </si>
  <si>
    <t>у-4</t>
  </si>
  <si>
    <t>и-204</t>
  </si>
  <si>
    <t>2250х1380х2900</t>
  </si>
  <si>
    <t>вазон</t>
  </si>
  <si>
    <t xml:space="preserve">спортивный комплекс </t>
  </si>
  <si>
    <t>ск-45</t>
  </si>
  <si>
    <t>конструкция для чистки ковров</t>
  </si>
  <si>
    <t>не изготавливаем</t>
  </si>
  <si>
    <t>стоимость, руб. с НДС</t>
  </si>
  <si>
    <t>площадка для игры в волейбол</t>
  </si>
  <si>
    <t>стоимость, руб с НДС</t>
  </si>
  <si>
    <t>в комплект входит 2 столба  и сетка</t>
  </si>
  <si>
    <t>площадка для игры в баскетбол</t>
  </si>
  <si>
    <t>в комплект входит 2 столба со щитами и сетками</t>
  </si>
  <si>
    <t>конструкция для чистки вещей</t>
  </si>
  <si>
    <t>Цена, руб. с учетом НДС на 12.05.16</t>
  </si>
  <si>
    <t>доставка и монтаж</t>
  </si>
  <si>
    <t>Турник со спуском</t>
  </si>
  <si>
    <t>Общество с ограниченной ответственностью «Каменный век»</t>
  </si>
  <si>
    <t>ООО "Каменный век" 8(4922)600-420; 8-904-858-18-19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</si>
</sst>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5">
    <xf numFmtId="0" fontId="0" fillId="0" borderId="0" xfId="0"/>
    <xf numFmtId="0" fontId="3" fillId="0" borderId="0" xfId="0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14" xfId="0" applyFont="1" applyBorder="1" applyAlignment="1">
      <alignment horizontal="center" vertical="center" wrapText="1"/>
    </xf>
    <xf numFmtId="2" fontId="2" fillId="0" borderId="14" xfId="0" applyNumberFormat="1" applyFont="1" applyBorder="1" applyAlignment="1">
      <alignment horizontal="center" vertical="center" wrapText="1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2" fontId="0" fillId="0" borderId="1" xfId="0" applyNumberFormat="1" applyBorder="1"/>
    <xf numFmtId="0" fontId="3" fillId="0" borderId="1" xfId="0" applyFont="1" applyFill="1" applyBorder="1" applyAlignment="1">
      <alignment horizontal="center" vertical="center" wrapText="1"/>
    </xf>
    <xf numFmtId="2" fontId="0" fillId="0" borderId="0" xfId="0" applyNumberFormat="1"/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Border="1"/>
    <xf numFmtId="0" fontId="0" fillId="0" borderId="0" xfId="0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4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top" wrapText="1"/>
    </xf>
    <xf numFmtId="0" fontId="3" fillId="0" borderId="18" xfId="0" applyFont="1" applyBorder="1" applyAlignment="1">
      <alignment horizontal="center" vertical="top" wrapText="1"/>
    </xf>
    <xf numFmtId="0" fontId="5" fillId="0" borderId="18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9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 wrapText="1"/>
    </xf>
    <xf numFmtId="9" fontId="0" fillId="0" borderId="1" xfId="0" applyNumberFormat="1" applyBorder="1"/>
    <xf numFmtId="0" fontId="0" fillId="4" borderId="0" xfId="0" applyFill="1"/>
    <xf numFmtId="0" fontId="0" fillId="0" borderId="1" xfId="0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justify"/>
    </xf>
    <xf numFmtId="0" fontId="0" fillId="4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1" xfId="0" applyFill="1" applyBorder="1"/>
    <xf numFmtId="14" fontId="3" fillId="0" borderId="0" xfId="0" applyNumberFormat="1" applyFont="1" applyAlignment="1">
      <alignment horizontal="center" vertical="center" wrapText="1"/>
    </xf>
    <xf numFmtId="14" fontId="0" fillId="0" borderId="0" xfId="0" applyNumberFormat="1"/>
    <xf numFmtId="14" fontId="3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9" fontId="17" fillId="3" borderId="1" xfId="0" applyNumberFormat="1" applyFont="1" applyFill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top" wrapText="1"/>
    </xf>
    <xf numFmtId="0" fontId="5" fillId="0" borderId="16" xfId="0" applyFont="1" applyBorder="1" applyAlignment="1">
      <alignment horizontal="center" vertical="top" wrapText="1"/>
    </xf>
    <xf numFmtId="0" fontId="5" fillId="0" borderId="17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3" fontId="2" fillId="0" borderId="15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95623"/>
      <color rgb="FF2887F0"/>
      <color rgb="FFF0C8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eg"/><Relationship Id="rId2" Type="http://schemas.openxmlformats.org/officeDocument/2006/relationships/image" Target="../media/image22.png"/><Relationship Id="rId1" Type="http://schemas.openxmlformats.org/officeDocument/2006/relationships/image" Target="../media/image16.png"/><Relationship Id="rId4" Type="http://schemas.openxmlformats.org/officeDocument/2006/relationships/image" Target="../media/image10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png"/><Relationship Id="rId3" Type="http://schemas.openxmlformats.org/officeDocument/2006/relationships/image" Target="../media/image107.png"/><Relationship Id="rId7" Type="http://schemas.openxmlformats.org/officeDocument/2006/relationships/image" Target="../media/image111.png"/><Relationship Id="rId2" Type="http://schemas.openxmlformats.org/officeDocument/2006/relationships/image" Target="../media/image73.jpeg"/><Relationship Id="rId1" Type="http://schemas.openxmlformats.org/officeDocument/2006/relationships/image" Target="../media/image22.png"/><Relationship Id="rId6" Type="http://schemas.openxmlformats.org/officeDocument/2006/relationships/image" Target="../media/image110.png"/><Relationship Id="rId5" Type="http://schemas.openxmlformats.org/officeDocument/2006/relationships/image" Target="../media/image109.png"/><Relationship Id="rId10" Type="http://schemas.openxmlformats.org/officeDocument/2006/relationships/image" Target="../media/image114.png"/><Relationship Id="rId4" Type="http://schemas.openxmlformats.org/officeDocument/2006/relationships/image" Target="../media/image108.png"/><Relationship Id="rId9" Type="http://schemas.openxmlformats.org/officeDocument/2006/relationships/image" Target="../media/image11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73.jpe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70.png"/><Relationship Id="rId10" Type="http://schemas.openxmlformats.org/officeDocument/2006/relationships/image" Target="../media/image10.png"/><Relationship Id="rId4" Type="http://schemas.openxmlformats.org/officeDocument/2006/relationships/image" Target="../media/image24.png"/><Relationship Id="rId9" Type="http://schemas.openxmlformats.org/officeDocument/2006/relationships/image" Target="../media/image49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2" Type="http://schemas.openxmlformats.org/officeDocument/2006/relationships/image" Target="../media/image73.jpeg"/><Relationship Id="rId1" Type="http://schemas.openxmlformats.org/officeDocument/2006/relationships/image" Target="../media/image22.png"/><Relationship Id="rId6" Type="http://schemas.openxmlformats.org/officeDocument/2006/relationships/image" Target="../media/image116.jpeg"/><Relationship Id="rId5" Type="http://schemas.openxmlformats.org/officeDocument/2006/relationships/image" Target="../media/image115.jpeg"/><Relationship Id="rId4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jpeg"/><Relationship Id="rId3" Type="http://schemas.openxmlformats.org/officeDocument/2006/relationships/image" Target="../media/image31.png"/><Relationship Id="rId7" Type="http://schemas.openxmlformats.org/officeDocument/2006/relationships/image" Target="../media/image120.jpeg"/><Relationship Id="rId12" Type="http://schemas.openxmlformats.org/officeDocument/2006/relationships/image" Target="../media/image125.jpeg"/><Relationship Id="rId2" Type="http://schemas.openxmlformats.org/officeDocument/2006/relationships/image" Target="../media/image73.jpeg"/><Relationship Id="rId1" Type="http://schemas.openxmlformats.org/officeDocument/2006/relationships/image" Target="../media/image22.png"/><Relationship Id="rId6" Type="http://schemas.openxmlformats.org/officeDocument/2006/relationships/image" Target="../media/image119.jpeg"/><Relationship Id="rId11" Type="http://schemas.openxmlformats.org/officeDocument/2006/relationships/image" Target="../media/image124.jpeg"/><Relationship Id="rId5" Type="http://schemas.openxmlformats.org/officeDocument/2006/relationships/image" Target="../media/image118.jpeg"/><Relationship Id="rId10" Type="http://schemas.openxmlformats.org/officeDocument/2006/relationships/image" Target="../media/image123.jpeg"/><Relationship Id="rId4" Type="http://schemas.openxmlformats.org/officeDocument/2006/relationships/image" Target="../media/image117.jpeg"/><Relationship Id="rId9" Type="http://schemas.openxmlformats.org/officeDocument/2006/relationships/image" Target="../media/image122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jpeg"/><Relationship Id="rId13" Type="http://schemas.openxmlformats.org/officeDocument/2006/relationships/image" Target="../media/image135.jpeg"/><Relationship Id="rId18" Type="http://schemas.openxmlformats.org/officeDocument/2006/relationships/image" Target="../media/image140.jpeg"/><Relationship Id="rId26" Type="http://schemas.openxmlformats.org/officeDocument/2006/relationships/image" Target="../media/image35.png"/><Relationship Id="rId3" Type="http://schemas.openxmlformats.org/officeDocument/2006/relationships/image" Target="../media/image84.jpeg"/><Relationship Id="rId21" Type="http://schemas.openxmlformats.org/officeDocument/2006/relationships/image" Target="../media/image45.png"/><Relationship Id="rId7" Type="http://schemas.openxmlformats.org/officeDocument/2006/relationships/image" Target="../media/image129.jpeg"/><Relationship Id="rId12" Type="http://schemas.openxmlformats.org/officeDocument/2006/relationships/image" Target="../media/image134.jpeg"/><Relationship Id="rId17" Type="http://schemas.openxmlformats.org/officeDocument/2006/relationships/image" Target="../media/image139.jpeg"/><Relationship Id="rId25" Type="http://schemas.openxmlformats.org/officeDocument/2006/relationships/image" Target="../media/image33.png"/><Relationship Id="rId2" Type="http://schemas.openxmlformats.org/officeDocument/2006/relationships/image" Target="../media/image73.jpeg"/><Relationship Id="rId16" Type="http://schemas.openxmlformats.org/officeDocument/2006/relationships/image" Target="../media/image138.jpeg"/><Relationship Id="rId20" Type="http://schemas.openxmlformats.org/officeDocument/2006/relationships/image" Target="../media/image141.png"/><Relationship Id="rId29" Type="http://schemas.openxmlformats.org/officeDocument/2006/relationships/image" Target="../media/image69.png"/><Relationship Id="rId1" Type="http://schemas.openxmlformats.org/officeDocument/2006/relationships/image" Target="../media/image22.png"/><Relationship Id="rId6" Type="http://schemas.openxmlformats.org/officeDocument/2006/relationships/image" Target="../media/image128.jpeg"/><Relationship Id="rId11" Type="http://schemas.openxmlformats.org/officeDocument/2006/relationships/image" Target="../media/image133.jpeg"/><Relationship Id="rId24" Type="http://schemas.openxmlformats.org/officeDocument/2006/relationships/image" Target="../media/image57.png"/><Relationship Id="rId32" Type="http://schemas.openxmlformats.org/officeDocument/2006/relationships/image" Target="../media/image42.png"/><Relationship Id="rId5" Type="http://schemas.openxmlformats.org/officeDocument/2006/relationships/image" Target="../media/image127.jpeg"/><Relationship Id="rId15" Type="http://schemas.openxmlformats.org/officeDocument/2006/relationships/image" Target="../media/image137.jpeg"/><Relationship Id="rId23" Type="http://schemas.openxmlformats.org/officeDocument/2006/relationships/image" Target="../media/image41.png"/><Relationship Id="rId28" Type="http://schemas.openxmlformats.org/officeDocument/2006/relationships/image" Target="../media/image51.png"/><Relationship Id="rId10" Type="http://schemas.openxmlformats.org/officeDocument/2006/relationships/image" Target="../media/image132.jpeg"/><Relationship Id="rId19" Type="http://schemas.openxmlformats.org/officeDocument/2006/relationships/image" Target="../media/image48.jpeg"/><Relationship Id="rId31" Type="http://schemas.openxmlformats.org/officeDocument/2006/relationships/image" Target="../media/image43.png"/><Relationship Id="rId4" Type="http://schemas.openxmlformats.org/officeDocument/2006/relationships/image" Target="../media/image126.jpeg"/><Relationship Id="rId9" Type="http://schemas.openxmlformats.org/officeDocument/2006/relationships/image" Target="../media/image131.jpeg"/><Relationship Id="rId14" Type="http://schemas.openxmlformats.org/officeDocument/2006/relationships/image" Target="../media/image136.jpeg"/><Relationship Id="rId22" Type="http://schemas.openxmlformats.org/officeDocument/2006/relationships/image" Target="../media/image70.png"/><Relationship Id="rId27" Type="http://schemas.openxmlformats.org/officeDocument/2006/relationships/image" Target="../media/image55.jpeg"/><Relationship Id="rId30" Type="http://schemas.openxmlformats.org/officeDocument/2006/relationships/image" Target="../media/image4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13" Type="http://schemas.openxmlformats.org/officeDocument/2006/relationships/image" Target="../media/image55.jpeg"/><Relationship Id="rId18" Type="http://schemas.openxmlformats.org/officeDocument/2006/relationships/image" Target="../media/image42.png"/><Relationship Id="rId3" Type="http://schemas.openxmlformats.org/officeDocument/2006/relationships/image" Target="../media/image142.jpeg"/><Relationship Id="rId7" Type="http://schemas.openxmlformats.org/officeDocument/2006/relationships/image" Target="../media/image45.png"/><Relationship Id="rId12" Type="http://schemas.openxmlformats.org/officeDocument/2006/relationships/image" Target="../media/image35.png"/><Relationship Id="rId17" Type="http://schemas.openxmlformats.org/officeDocument/2006/relationships/image" Target="../media/image43.png"/><Relationship Id="rId2" Type="http://schemas.openxmlformats.org/officeDocument/2006/relationships/image" Target="../media/image73.jpeg"/><Relationship Id="rId16" Type="http://schemas.openxmlformats.org/officeDocument/2006/relationships/image" Target="../media/image44.png"/><Relationship Id="rId1" Type="http://schemas.openxmlformats.org/officeDocument/2006/relationships/image" Target="../media/image22.png"/><Relationship Id="rId6" Type="http://schemas.openxmlformats.org/officeDocument/2006/relationships/image" Target="../media/image141.png"/><Relationship Id="rId11" Type="http://schemas.openxmlformats.org/officeDocument/2006/relationships/image" Target="../media/image33.png"/><Relationship Id="rId5" Type="http://schemas.openxmlformats.org/officeDocument/2006/relationships/image" Target="../media/image48.jpeg"/><Relationship Id="rId15" Type="http://schemas.openxmlformats.org/officeDocument/2006/relationships/image" Target="../media/image69.png"/><Relationship Id="rId10" Type="http://schemas.openxmlformats.org/officeDocument/2006/relationships/image" Target="../media/image57.png"/><Relationship Id="rId4" Type="http://schemas.openxmlformats.org/officeDocument/2006/relationships/image" Target="../media/image140.jpeg"/><Relationship Id="rId9" Type="http://schemas.openxmlformats.org/officeDocument/2006/relationships/image" Target="../media/image41.png"/><Relationship Id="rId14" Type="http://schemas.openxmlformats.org/officeDocument/2006/relationships/image" Target="../media/image5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13" Type="http://schemas.openxmlformats.org/officeDocument/2006/relationships/image" Target="../media/image61.jpeg"/><Relationship Id="rId3" Type="http://schemas.openxmlformats.org/officeDocument/2006/relationships/image" Target="../media/image12.png"/><Relationship Id="rId7" Type="http://schemas.openxmlformats.org/officeDocument/2006/relationships/image" Target="../media/image5.png"/><Relationship Id="rId12" Type="http://schemas.openxmlformats.org/officeDocument/2006/relationships/image" Target="../media/image57.png"/><Relationship Id="rId2" Type="http://schemas.openxmlformats.org/officeDocument/2006/relationships/image" Target="../media/image27.png"/><Relationship Id="rId16" Type="http://schemas.openxmlformats.org/officeDocument/2006/relationships/image" Target="../media/image55.jpeg"/><Relationship Id="rId1" Type="http://schemas.openxmlformats.org/officeDocument/2006/relationships/image" Target="../media/image20.png"/><Relationship Id="rId6" Type="http://schemas.openxmlformats.org/officeDocument/2006/relationships/image" Target="../media/image74.jpeg"/><Relationship Id="rId11" Type="http://schemas.openxmlformats.org/officeDocument/2006/relationships/image" Target="../media/image143.jpeg"/><Relationship Id="rId5" Type="http://schemas.openxmlformats.org/officeDocument/2006/relationships/image" Target="../media/image16.png"/><Relationship Id="rId15" Type="http://schemas.openxmlformats.org/officeDocument/2006/relationships/image" Target="../media/image69.png"/><Relationship Id="rId10" Type="http://schemas.openxmlformats.org/officeDocument/2006/relationships/image" Target="../media/image50.png"/><Relationship Id="rId4" Type="http://schemas.openxmlformats.org/officeDocument/2006/relationships/image" Target="../media/image42.png"/><Relationship Id="rId9" Type="http://schemas.openxmlformats.org/officeDocument/2006/relationships/image" Target="../media/image37.png"/><Relationship Id="rId14" Type="http://schemas.openxmlformats.org/officeDocument/2006/relationships/image" Target="../media/image3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77.jpeg"/><Relationship Id="rId1" Type="http://schemas.openxmlformats.org/officeDocument/2006/relationships/image" Target="../media/image1.png"/><Relationship Id="rId4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43.png"/><Relationship Id="rId1" Type="http://schemas.openxmlformats.org/officeDocument/2006/relationships/image" Target="../media/image85.jpeg"/><Relationship Id="rId6" Type="http://schemas.openxmlformats.org/officeDocument/2006/relationships/image" Target="../media/image42.png"/><Relationship Id="rId5" Type="http://schemas.openxmlformats.org/officeDocument/2006/relationships/image" Target="../media/image18.png"/><Relationship Id="rId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3" Type="http://schemas.openxmlformats.org/officeDocument/2006/relationships/image" Target="../media/image5.png"/><Relationship Id="rId7" Type="http://schemas.openxmlformats.org/officeDocument/2006/relationships/image" Target="../media/image67.png"/><Relationship Id="rId2" Type="http://schemas.openxmlformats.org/officeDocument/2006/relationships/image" Target="../media/image43.png"/><Relationship Id="rId1" Type="http://schemas.openxmlformats.org/officeDocument/2006/relationships/image" Target="../media/image18.png"/><Relationship Id="rId6" Type="http://schemas.openxmlformats.org/officeDocument/2006/relationships/image" Target="../media/image82.jpeg"/><Relationship Id="rId5" Type="http://schemas.openxmlformats.org/officeDocument/2006/relationships/image" Target="../media/image86.jpeg"/><Relationship Id="rId4" Type="http://schemas.openxmlformats.org/officeDocument/2006/relationships/image" Target="../media/image31.png"/><Relationship Id="rId9" Type="http://schemas.openxmlformats.org/officeDocument/2006/relationships/image" Target="../media/image7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27.png"/><Relationship Id="rId1" Type="http://schemas.openxmlformats.org/officeDocument/2006/relationships/image" Target="../media/image18.png"/><Relationship Id="rId6" Type="http://schemas.openxmlformats.org/officeDocument/2006/relationships/image" Target="../media/image69.png"/><Relationship Id="rId5" Type="http://schemas.openxmlformats.org/officeDocument/2006/relationships/image" Target="../media/image32.png"/><Relationship Id="rId4" Type="http://schemas.openxmlformats.org/officeDocument/2006/relationships/image" Target="../media/image8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3" Type="http://schemas.openxmlformats.org/officeDocument/2006/relationships/image" Target="../media/image44.png"/><Relationship Id="rId7" Type="http://schemas.openxmlformats.org/officeDocument/2006/relationships/image" Target="../media/image75.jpeg"/><Relationship Id="rId2" Type="http://schemas.openxmlformats.org/officeDocument/2006/relationships/image" Target="../media/image35.png"/><Relationship Id="rId1" Type="http://schemas.openxmlformats.org/officeDocument/2006/relationships/image" Target="../media/image69.png"/><Relationship Id="rId6" Type="http://schemas.openxmlformats.org/officeDocument/2006/relationships/image" Target="../media/image42.png"/><Relationship Id="rId5" Type="http://schemas.openxmlformats.org/officeDocument/2006/relationships/image" Target="../media/image49.jpeg"/><Relationship Id="rId4" Type="http://schemas.openxmlformats.org/officeDocument/2006/relationships/image" Target="../media/image8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gif"/><Relationship Id="rId2" Type="http://schemas.openxmlformats.org/officeDocument/2006/relationships/image" Target="../media/image64.png"/><Relationship Id="rId1" Type="http://schemas.openxmlformats.org/officeDocument/2006/relationships/image" Target="../media/image5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22.png"/><Relationship Id="rId1" Type="http://schemas.openxmlformats.org/officeDocument/2006/relationships/image" Target="../media/image16.png"/><Relationship Id="rId4" Type="http://schemas.openxmlformats.org/officeDocument/2006/relationships/image" Target="../media/image9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emf"/><Relationship Id="rId13" Type="http://schemas.openxmlformats.org/officeDocument/2006/relationships/image" Target="../media/image103.emf"/><Relationship Id="rId3" Type="http://schemas.openxmlformats.org/officeDocument/2006/relationships/image" Target="../media/image93.jpeg"/><Relationship Id="rId7" Type="http://schemas.openxmlformats.org/officeDocument/2006/relationships/image" Target="../media/image97.emf"/><Relationship Id="rId12" Type="http://schemas.openxmlformats.org/officeDocument/2006/relationships/image" Target="../media/image102.png"/><Relationship Id="rId2" Type="http://schemas.openxmlformats.org/officeDocument/2006/relationships/image" Target="../media/image92.jpeg"/><Relationship Id="rId1" Type="http://schemas.openxmlformats.org/officeDocument/2006/relationships/image" Target="../media/image91.png"/><Relationship Id="rId6" Type="http://schemas.openxmlformats.org/officeDocument/2006/relationships/image" Target="../media/image96.emf"/><Relationship Id="rId11" Type="http://schemas.openxmlformats.org/officeDocument/2006/relationships/image" Target="../media/image101.emf"/><Relationship Id="rId5" Type="http://schemas.openxmlformats.org/officeDocument/2006/relationships/image" Target="../media/image95.png"/><Relationship Id="rId15" Type="http://schemas.openxmlformats.org/officeDocument/2006/relationships/image" Target="../media/image105.png"/><Relationship Id="rId10" Type="http://schemas.openxmlformats.org/officeDocument/2006/relationships/image" Target="../media/image100.emf"/><Relationship Id="rId4" Type="http://schemas.openxmlformats.org/officeDocument/2006/relationships/image" Target="../media/image94.emf"/><Relationship Id="rId9" Type="http://schemas.openxmlformats.org/officeDocument/2006/relationships/image" Target="../media/image99.jpeg"/><Relationship Id="rId14" Type="http://schemas.openxmlformats.org/officeDocument/2006/relationships/image" Target="../media/image10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9.png"/><Relationship Id="rId7" Type="http://schemas.openxmlformats.org/officeDocument/2006/relationships/image" Target="../media/image42.png"/><Relationship Id="rId2" Type="http://schemas.openxmlformats.org/officeDocument/2006/relationships/image" Target="../media/image1.png"/><Relationship Id="rId1" Type="http://schemas.openxmlformats.org/officeDocument/2006/relationships/image" Target="../media/image25.png"/><Relationship Id="rId6" Type="http://schemas.openxmlformats.org/officeDocument/2006/relationships/image" Target="../media/image27.png"/><Relationship Id="rId5" Type="http://schemas.openxmlformats.org/officeDocument/2006/relationships/image" Target="../media/image4.png"/><Relationship Id="rId10" Type="http://schemas.openxmlformats.org/officeDocument/2006/relationships/image" Target="../media/image31.png"/><Relationship Id="rId4" Type="http://schemas.openxmlformats.org/officeDocument/2006/relationships/image" Target="../media/image29.png"/><Relationship Id="rId9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18</xdr:row>
      <xdr:rowOff>47625</xdr:rowOff>
    </xdr:from>
    <xdr:to>
      <xdr:col>3</xdr:col>
      <xdr:colOff>1409700</xdr:colOff>
      <xdr:row>18</xdr:row>
      <xdr:rowOff>714375</xdr:rowOff>
    </xdr:to>
    <xdr:pic>
      <xdr:nvPicPr>
        <xdr:cNvPr id="3" name="Рисунок 2" descr="Z:\Юле картинки\g41mini.png"/>
        <xdr:cNvPicPr/>
      </xdr:nvPicPr>
      <xdr:blipFill>
        <a:blip xmlns:r="http://schemas.openxmlformats.org/officeDocument/2006/relationships" r:embed="rId1" cstate="print"/>
        <a:srcRect l="14286" r="7143"/>
        <a:stretch>
          <a:fillRect/>
        </a:stretch>
      </xdr:blipFill>
      <xdr:spPr bwMode="auto">
        <a:xfrm>
          <a:off x="2847975" y="13973175"/>
          <a:ext cx="1047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13</xdr:row>
      <xdr:rowOff>142875</xdr:rowOff>
    </xdr:from>
    <xdr:to>
      <xdr:col>3</xdr:col>
      <xdr:colOff>1266825</xdr:colOff>
      <xdr:row>13</xdr:row>
      <xdr:rowOff>806726</xdr:rowOff>
    </xdr:to>
    <xdr:pic>
      <xdr:nvPicPr>
        <xdr:cNvPr id="4" name="Рисунок 3" descr="C:\Users\Julia\Desktop\Работа\КАТАЛОГ\Детализация\Картинки\Г-3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9850" y="3762375"/>
          <a:ext cx="904875" cy="663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352426</xdr:colOff>
      <xdr:row>64</xdr:row>
      <xdr:rowOff>114301</xdr:rowOff>
    </xdr:from>
    <xdr:to>
      <xdr:col>3</xdr:col>
      <xdr:colOff>1304926</xdr:colOff>
      <xdr:row>64</xdr:row>
      <xdr:rowOff>785667</xdr:rowOff>
    </xdr:to>
    <xdr:pic>
      <xdr:nvPicPr>
        <xdr:cNvPr id="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38451" y="36185476"/>
          <a:ext cx="952500" cy="6713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247650</xdr:colOff>
      <xdr:row>51</xdr:row>
      <xdr:rowOff>104776</xdr:rowOff>
    </xdr:from>
    <xdr:to>
      <xdr:col>3</xdr:col>
      <xdr:colOff>1343025</xdr:colOff>
      <xdr:row>51</xdr:row>
      <xdr:rowOff>876846</xdr:rowOff>
    </xdr:to>
    <xdr:pic>
      <xdr:nvPicPr>
        <xdr:cNvPr id="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10848976"/>
          <a:ext cx="1095375" cy="7720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200026</xdr:colOff>
      <xdr:row>52</xdr:row>
      <xdr:rowOff>133350</xdr:rowOff>
    </xdr:from>
    <xdr:to>
      <xdr:col>3</xdr:col>
      <xdr:colOff>1266826</xdr:colOff>
      <xdr:row>52</xdr:row>
      <xdr:rowOff>885280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47926" y="11877675"/>
          <a:ext cx="1066800" cy="7519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323850</xdr:colOff>
      <xdr:row>41</xdr:row>
      <xdr:rowOff>66675</xdr:rowOff>
    </xdr:from>
    <xdr:to>
      <xdr:col>3</xdr:col>
      <xdr:colOff>1562100</xdr:colOff>
      <xdr:row>41</xdr:row>
      <xdr:rowOff>733425</xdr:rowOff>
    </xdr:to>
    <xdr:pic>
      <xdr:nvPicPr>
        <xdr:cNvPr id="9" name="Рисунок 8" descr="Z:\Юле картинки\kb10mini.png"/>
        <xdr:cNvPicPr/>
      </xdr:nvPicPr>
      <xdr:blipFill>
        <a:blip xmlns:r="http://schemas.openxmlformats.org/officeDocument/2006/relationships" r:embed="rId6" cstate="print"/>
        <a:srcRect l="7143"/>
        <a:stretch>
          <a:fillRect/>
        </a:stretch>
      </xdr:blipFill>
      <xdr:spPr bwMode="auto">
        <a:xfrm>
          <a:off x="2809875" y="24403050"/>
          <a:ext cx="12382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43</xdr:row>
      <xdr:rowOff>133350</xdr:rowOff>
    </xdr:from>
    <xdr:to>
      <xdr:col>3</xdr:col>
      <xdr:colOff>1209675</xdr:colOff>
      <xdr:row>43</xdr:row>
      <xdr:rowOff>844998</xdr:rowOff>
    </xdr:to>
    <xdr:pic>
      <xdr:nvPicPr>
        <xdr:cNvPr id="1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20755" r="16981"/>
        <a:stretch>
          <a:fillRect/>
        </a:stretch>
      </xdr:blipFill>
      <xdr:spPr bwMode="auto">
        <a:xfrm>
          <a:off x="3067050" y="27174825"/>
          <a:ext cx="628650" cy="7116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476250</xdr:colOff>
      <xdr:row>45</xdr:row>
      <xdr:rowOff>38100</xdr:rowOff>
    </xdr:from>
    <xdr:to>
      <xdr:col>3</xdr:col>
      <xdr:colOff>1238250</xdr:colOff>
      <xdr:row>45</xdr:row>
      <xdr:rowOff>729607</xdr:rowOff>
    </xdr:to>
    <xdr:pic>
      <xdr:nvPicPr>
        <xdr:cNvPr id="1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2621" r="9709"/>
        <a:stretch>
          <a:fillRect/>
        </a:stretch>
      </xdr:blipFill>
      <xdr:spPr bwMode="auto">
        <a:xfrm>
          <a:off x="2962275" y="28889325"/>
          <a:ext cx="762000" cy="69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352425</xdr:colOff>
      <xdr:row>61</xdr:row>
      <xdr:rowOff>104776</xdr:rowOff>
    </xdr:from>
    <xdr:to>
      <xdr:col>3</xdr:col>
      <xdr:colOff>1228725</xdr:colOff>
      <xdr:row>61</xdr:row>
      <xdr:rowOff>802996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r="11538"/>
        <a:stretch>
          <a:fillRect/>
        </a:stretch>
      </xdr:blipFill>
      <xdr:spPr bwMode="auto">
        <a:xfrm>
          <a:off x="2838450" y="40376476"/>
          <a:ext cx="876300" cy="698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352425</xdr:colOff>
      <xdr:row>58</xdr:row>
      <xdr:rowOff>76200</xdr:rowOff>
    </xdr:from>
    <xdr:to>
      <xdr:col>3</xdr:col>
      <xdr:colOff>1285875</xdr:colOff>
      <xdr:row>58</xdr:row>
      <xdr:rowOff>742950</xdr:rowOff>
    </xdr:to>
    <xdr:pic>
      <xdr:nvPicPr>
        <xdr:cNvPr id="14" name="Рисунок 13" descr="Z:\Юле картинки\p19mini.png"/>
        <xdr:cNvPicPr/>
      </xdr:nvPicPr>
      <xdr:blipFill>
        <a:blip xmlns:r="http://schemas.openxmlformats.org/officeDocument/2006/relationships" r:embed="rId10" cstate="print"/>
        <a:srcRect l="15714" r="14286"/>
        <a:stretch>
          <a:fillRect/>
        </a:stretch>
      </xdr:blipFill>
      <xdr:spPr bwMode="auto">
        <a:xfrm>
          <a:off x="2838450" y="37042725"/>
          <a:ext cx="933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59</xdr:row>
      <xdr:rowOff>38100</xdr:rowOff>
    </xdr:from>
    <xdr:to>
      <xdr:col>3</xdr:col>
      <xdr:colOff>1219200</xdr:colOff>
      <xdr:row>59</xdr:row>
      <xdr:rowOff>743034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5238" r="11429"/>
        <a:stretch>
          <a:fillRect/>
        </a:stretch>
      </xdr:blipFill>
      <xdr:spPr bwMode="auto">
        <a:xfrm>
          <a:off x="2971800" y="38585775"/>
          <a:ext cx="733425" cy="7049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485775</xdr:colOff>
      <xdr:row>60</xdr:row>
      <xdr:rowOff>104776</xdr:rowOff>
    </xdr:from>
    <xdr:to>
      <xdr:col>3</xdr:col>
      <xdr:colOff>1276351</xdr:colOff>
      <xdr:row>60</xdr:row>
      <xdr:rowOff>762714</xdr:rowOff>
    </xdr:to>
    <xdr:pic>
      <xdr:nvPicPr>
        <xdr:cNvPr id="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5306"/>
        <a:stretch>
          <a:fillRect/>
        </a:stretch>
      </xdr:blipFill>
      <xdr:spPr bwMode="auto">
        <a:xfrm>
          <a:off x="2971800" y="39509701"/>
          <a:ext cx="790576" cy="6579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504825</xdr:colOff>
      <xdr:row>5</xdr:row>
      <xdr:rowOff>133350</xdr:rowOff>
    </xdr:from>
    <xdr:to>
      <xdr:col>3</xdr:col>
      <xdr:colOff>1333500</xdr:colOff>
      <xdr:row>5</xdr:row>
      <xdr:rowOff>800100</xdr:rowOff>
    </xdr:to>
    <xdr:pic>
      <xdr:nvPicPr>
        <xdr:cNvPr id="18" name="Рисунок 17" descr="C:\Users\Julia\Desktop\Юле картинки\ic17mini.png"/>
        <xdr:cNvPicPr/>
      </xdr:nvPicPr>
      <xdr:blipFill>
        <a:blip xmlns:r="http://schemas.openxmlformats.org/officeDocument/2006/relationships" r:embed="rId13" cstate="print"/>
        <a:srcRect l="18571" r="19286"/>
        <a:stretch>
          <a:fillRect/>
        </a:stretch>
      </xdr:blipFill>
      <xdr:spPr bwMode="auto">
        <a:xfrm>
          <a:off x="2990850" y="2895600"/>
          <a:ext cx="8286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6</xdr:row>
      <xdr:rowOff>133350</xdr:rowOff>
    </xdr:from>
    <xdr:to>
      <xdr:col>3</xdr:col>
      <xdr:colOff>1304925</xdr:colOff>
      <xdr:row>6</xdr:row>
      <xdr:rowOff>800100</xdr:rowOff>
    </xdr:to>
    <xdr:pic>
      <xdr:nvPicPr>
        <xdr:cNvPr id="19" name="Рисунок 18" descr="C:\Users\Julia\Desktop\Юле картинки\ic17amini.png"/>
        <xdr:cNvPicPr/>
      </xdr:nvPicPr>
      <xdr:blipFill>
        <a:blip xmlns:r="http://schemas.openxmlformats.org/officeDocument/2006/relationships" r:embed="rId14" cstate="print"/>
        <a:srcRect l="12143" r="12143"/>
        <a:stretch>
          <a:fillRect/>
        </a:stretch>
      </xdr:blipFill>
      <xdr:spPr bwMode="auto">
        <a:xfrm>
          <a:off x="2781300" y="3829050"/>
          <a:ext cx="10096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11</xdr:row>
      <xdr:rowOff>142875</xdr:rowOff>
    </xdr:from>
    <xdr:to>
      <xdr:col>3</xdr:col>
      <xdr:colOff>1266825</xdr:colOff>
      <xdr:row>12</xdr:row>
      <xdr:rowOff>0</xdr:rowOff>
    </xdr:to>
    <xdr:pic>
      <xdr:nvPicPr>
        <xdr:cNvPr id="20" name="Рисунок 19" descr="C:\Users\Julia\Desktop\Юле картинки\g021mini.png"/>
        <xdr:cNvPicPr/>
      </xdr:nvPicPr>
      <xdr:blipFill>
        <a:blip xmlns:r="http://schemas.openxmlformats.org/officeDocument/2006/relationships" r:embed="rId15" cstate="print"/>
        <a:srcRect l="16429" r="18571"/>
        <a:stretch>
          <a:fillRect/>
        </a:stretch>
      </xdr:blipFill>
      <xdr:spPr bwMode="auto">
        <a:xfrm>
          <a:off x="2886075" y="6800850"/>
          <a:ext cx="8667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12</xdr:row>
      <xdr:rowOff>38100</xdr:rowOff>
    </xdr:from>
    <xdr:to>
      <xdr:col>3</xdr:col>
      <xdr:colOff>1323975</xdr:colOff>
      <xdr:row>12</xdr:row>
      <xdr:rowOff>704850</xdr:rowOff>
    </xdr:to>
    <xdr:pic>
      <xdr:nvPicPr>
        <xdr:cNvPr id="21" name="Рисунок 20" descr="C:\Users\Julia\Desktop\Юле картинки\g022mini.png"/>
        <xdr:cNvPicPr/>
      </xdr:nvPicPr>
      <xdr:blipFill>
        <a:blip xmlns:r="http://schemas.openxmlformats.org/officeDocument/2006/relationships" r:embed="rId16" cstate="print"/>
        <a:srcRect l="18571" r="20714"/>
        <a:stretch>
          <a:fillRect/>
        </a:stretch>
      </xdr:blipFill>
      <xdr:spPr bwMode="auto">
        <a:xfrm>
          <a:off x="3000375" y="7505700"/>
          <a:ext cx="809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16</xdr:row>
      <xdr:rowOff>142875</xdr:rowOff>
    </xdr:from>
    <xdr:to>
      <xdr:col>3</xdr:col>
      <xdr:colOff>1285875</xdr:colOff>
      <xdr:row>16</xdr:row>
      <xdr:rowOff>809625</xdr:rowOff>
    </xdr:to>
    <xdr:pic>
      <xdr:nvPicPr>
        <xdr:cNvPr id="22" name="Рисунок 21" descr="C:\Users\Julia\Desktop\Юле картинки\g031mini.png"/>
        <xdr:cNvPicPr/>
      </xdr:nvPicPr>
      <xdr:blipFill>
        <a:blip xmlns:r="http://schemas.openxmlformats.org/officeDocument/2006/relationships" r:embed="rId17" cstate="print"/>
        <a:srcRect l="20714" r="17143"/>
        <a:stretch>
          <a:fillRect/>
        </a:stretch>
      </xdr:blipFill>
      <xdr:spPr bwMode="auto">
        <a:xfrm>
          <a:off x="2943225" y="9353550"/>
          <a:ext cx="8286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17</xdr:row>
      <xdr:rowOff>85725</xdr:rowOff>
    </xdr:from>
    <xdr:to>
      <xdr:col>3</xdr:col>
      <xdr:colOff>1181100</xdr:colOff>
      <xdr:row>17</xdr:row>
      <xdr:rowOff>752475</xdr:rowOff>
    </xdr:to>
    <xdr:pic>
      <xdr:nvPicPr>
        <xdr:cNvPr id="23" name="Рисунок 22" descr="C:\Users\Julia\Desktop\Юле картинки\g040mini.png"/>
        <xdr:cNvPicPr/>
      </xdr:nvPicPr>
      <xdr:blipFill>
        <a:blip xmlns:r="http://schemas.openxmlformats.org/officeDocument/2006/relationships" r:embed="rId18" cstate="print"/>
        <a:srcRect l="17857" r="18571"/>
        <a:stretch>
          <a:fillRect/>
        </a:stretch>
      </xdr:blipFill>
      <xdr:spPr bwMode="auto">
        <a:xfrm>
          <a:off x="2819400" y="11982450"/>
          <a:ext cx="8477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542925</xdr:colOff>
      <xdr:row>24</xdr:row>
      <xdr:rowOff>57150</xdr:rowOff>
    </xdr:from>
    <xdr:to>
      <xdr:col>3</xdr:col>
      <xdr:colOff>1114425</xdr:colOff>
      <xdr:row>24</xdr:row>
      <xdr:rowOff>723900</xdr:rowOff>
    </xdr:to>
    <xdr:pic>
      <xdr:nvPicPr>
        <xdr:cNvPr id="24" name="Рисунок 23" descr="C:\Users\Julia\Desktop\Юле картинки\kp4mini.png"/>
        <xdr:cNvPicPr/>
      </xdr:nvPicPr>
      <xdr:blipFill>
        <a:blip xmlns:r="http://schemas.openxmlformats.org/officeDocument/2006/relationships" r:embed="rId19" cstate="print"/>
        <a:srcRect l="29286" r="27857"/>
        <a:stretch>
          <a:fillRect/>
        </a:stretch>
      </xdr:blipFill>
      <xdr:spPr bwMode="auto">
        <a:xfrm>
          <a:off x="3028950" y="15459075"/>
          <a:ext cx="5715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25</xdr:row>
      <xdr:rowOff>123825</xdr:rowOff>
    </xdr:from>
    <xdr:to>
      <xdr:col>3</xdr:col>
      <xdr:colOff>1057275</xdr:colOff>
      <xdr:row>25</xdr:row>
      <xdr:rowOff>790575</xdr:rowOff>
    </xdr:to>
    <xdr:pic>
      <xdr:nvPicPr>
        <xdr:cNvPr id="25" name="Рисунок 24" descr="C:\Users\Julia\Desktop\Юле картинки\kp27mini.png"/>
        <xdr:cNvPicPr/>
      </xdr:nvPicPr>
      <xdr:blipFill>
        <a:blip xmlns:r="http://schemas.openxmlformats.org/officeDocument/2006/relationships" r:embed="rId20" cstate="print"/>
        <a:srcRect l="32143" r="30000"/>
        <a:stretch>
          <a:fillRect/>
        </a:stretch>
      </xdr:blipFill>
      <xdr:spPr bwMode="auto">
        <a:xfrm>
          <a:off x="3038475" y="16287750"/>
          <a:ext cx="504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26</xdr:row>
      <xdr:rowOff>133350</xdr:rowOff>
    </xdr:from>
    <xdr:to>
      <xdr:col>3</xdr:col>
      <xdr:colOff>1295400</xdr:colOff>
      <xdr:row>26</xdr:row>
      <xdr:rowOff>800100</xdr:rowOff>
    </xdr:to>
    <xdr:pic>
      <xdr:nvPicPr>
        <xdr:cNvPr id="26" name="Рисунок 25" descr="C:\Users\Julia\Desktop\Юле картинки\kp11mini.png"/>
        <xdr:cNvPicPr/>
      </xdr:nvPicPr>
      <xdr:blipFill>
        <a:blip xmlns:r="http://schemas.openxmlformats.org/officeDocument/2006/relationships" r:embed="rId21" cstate="print"/>
        <a:srcRect l="15714" r="14286"/>
        <a:stretch>
          <a:fillRect/>
        </a:stretch>
      </xdr:blipFill>
      <xdr:spPr bwMode="auto">
        <a:xfrm>
          <a:off x="2847975" y="17135475"/>
          <a:ext cx="933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33</xdr:row>
      <xdr:rowOff>104775</xdr:rowOff>
    </xdr:from>
    <xdr:to>
      <xdr:col>3</xdr:col>
      <xdr:colOff>1133475</xdr:colOff>
      <xdr:row>33</xdr:row>
      <xdr:rowOff>771525</xdr:rowOff>
    </xdr:to>
    <xdr:pic>
      <xdr:nvPicPr>
        <xdr:cNvPr id="27" name="Рисунок 26" descr="C:\Users\Julia\Desktop\Юле картинки\dm1mini.png"/>
        <xdr:cNvPicPr/>
      </xdr:nvPicPr>
      <xdr:blipFill>
        <a:blip xmlns:r="http://schemas.openxmlformats.org/officeDocument/2006/relationships" r:embed="rId22" cstate="print"/>
        <a:srcRect l="20714" r="21429"/>
        <a:stretch>
          <a:fillRect/>
        </a:stretch>
      </xdr:blipFill>
      <xdr:spPr bwMode="auto">
        <a:xfrm>
          <a:off x="2847975" y="19059525"/>
          <a:ext cx="771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34</xdr:row>
      <xdr:rowOff>123825</xdr:rowOff>
    </xdr:from>
    <xdr:to>
      <xdr:col>3</xdr:col>
      <xdr:colOff>1162050</xdr:colOff>
      <xdr:row>34</xdr:row>
      <xdr:rowOff>790575</xdr:rowOff>
    </xdr:to>
    <xdr:pic>
      <xdr:nvPicPr>
        <xdr:cNvPr id="28" name="Рисунок 27" descr="C:\Users\Julia\Desktop\Юле картинки\dm4mini.png"/>
        <xdr:cNvPicPr/>
      </xdr:nvPicPr>
      <xdr:blipFill>
        <a:blip xmlns:r="http://schemas.openxmlformats.org/officeDocument/2006/relationships" r:embed="rId23" cstate="print"/>
        <a:srcRect l="20714" r="17143"/>
        <a:stretch>
          <a:fillRect/>
        </a:stretch>
      </xdr:blipFill>
      <xdr:spPr bwMode="auto">
        <a:xfrm>
          <a:off x="2819400" y="19992975"/>
          <a:ext cx="8286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66</xdr:row>
      <xdr:rowOff>76200</xdr:rowOff>
    </xdr:from>
    <xdr:to>
      <xdr:col>3</xdr:col>
      <xdr:colOff>1552575</xdr:colOff>
      <xdr:row>66</xdr:row>
      <xdr:rowOff>742950</xdr:rowOff>
    </xdr:to>
    <xdr:pic>
      <xdr:nvPicPr>
        <xdr:cNvPr id="29" name="Рисунок 28" descr="C:\Users\Julia\Desktop\Юле картинки\sc040mini.pn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705100" y="39347775"/>
          <a:ext cx="13335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73</xdr:row>
      <xdr:rowOff>38100</xdr:rowOff>
    </xdr:from>
    <xdr:to>
      <xdr:col>3</xdr:col>
      <xdr:colOff>1228725</xdr:colOff>
      <xdr:row>73</xdr:row>
      <xdr:rowOff>704850</xdr:rowOff>
    </xdr:to>
    <xdr:pic>
      <xdr:nvPicPr>
        <xdr:cNvPr id="32" name="Рисунок 31" descr="C:\Users\Julia\Desktop\Юле картинки\t1mini.png"/>
        <xdr:cNvPicPr/>
      </xdr:nvPicPr>
      <xdr:blipFill>
        <a:blip xmlns:r="http://schemas.openxmlformats.org/officeDocument/2006/relationships" r:embed="rId25" cstate="print"/>
        <a:srcRect l="20714" r="16429"/>
        <a:stretch>
          <a:fillRect/>
        </a:stretch>
      </xdr:blipFill>
      <xdr:spPr bwMode="auto">
        <a:xfrm>
          <a:off x="2876550" y="48587025"/>
          <a:ext cx="8382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75</xdr:row>
      <xdr:rowOff>85725</xdr:rowOff>
    </xdr:from>
    <xdr:to>
      <xdr:col>3</xdr:col>
      <xdr:colOff>1257300</xdr:colOff>
      <xdr:row>75</xdr:row>
      <xdr:rowOff>752475</xdr:rowOff>
    </xdr:to>
    <xdr:pic>
      <xdr:nvPicPr>
        <xdr:cNvPr id="33" name="Рисунок 32" descr="C:\Users\Julia\Desktop\Юле картинки\t4mini.png"/>
        <xdr:cNvPicPr/>
      </xdr:nvPicPr>
      <xdr:blipFill>
        <a:blip xmlns:r="http://schemas.openxmlformats.org/officeDocument/2006/relationships" r:embed="rId26" cstate="print"/>
        <a:srcRect l="17857" r="20000"/>
        <a:stretch>
          <a:fillRect/>
        </a:stretch>
      </xdr:blipFill>
      <xdr:spPr bwMode="auto">
        <a:xfrm>
          <a:off x="2914650" y="50149125"/>
          <a:ext cx="8286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40</xdr:row>
      <xdr:rowOff>38100</xdr:rowOff>
    </xdr:from>
    <xdr:to>
      <xdr:col>3</xdr:col>
      <xdr:colOff>1438275</xdr:colOff>
      <xdr:row>40</xdr:row>
      <xdr:rowOff>704850</xdr:rowOff>
    </xdr:to>
    <xdr:pic>
      <xdr:nvPicPr>
        <xdr:cNvPr id="34" name="Рисунок 33" descr="C:\Users\Julia\Desktop\Юле картинки\kb1mini.png"/>
        <xdr:cNvPicPr/>
      </xdr:nvPicPr>
      <xdr:blipFill>
        <a:blip xmlns:r="http://schemas.openxmlformats.org/officeDocument/2006/relationships" r:embed="rId27" cstate="print"/>
        <a:srcRect l="13571" r="8571"/>
        <a:stretch>
          <a:fillRect/>
        </a:stretch>
      </xdr:blipFill>
      <xdr:spPr bwMode="auto">
        <a:xfrm>
          <a:off x="2886075" y="22774275"/>
          <a:ext cx="1038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44</xdr:row>
      <xdr:rowOff>152400</xdr:rowOff>
    </xdr:from>
    <xdr:to>
      <xdr:col>3</xdr:col>
      <xdr:colOff>1266825</xdr:colOff>
      <xdr:row>44</xdr:row>
      <xdr:rowOff>819150</xdr:rowOff>
    </xdr:to>
    <xdr:pic>
      <xdr:nvPicPr>
        <xdr:cNvPr id="37" name="Рисунок 36" descr="C:\Users\Julia\Desktop\Юле картинки\k4mini.png"/>
        <xdr:cNvPicPr/>
      </xdr:nvPicPr>
      <xdr:blipFill>
        <a:blip xmlns:r="http://schemas.openxmlformats.org/officeDocument/2006/relationships" r:embed="rId28" cstate="print"/>
        <a:srcRect l="21429" r="23571"/>
        <a:stretch>
          <a:fillRect/>
        </a:stretch>
      </xdr:blipFill>
      <xdr:spPr bwMode="auto">
        <a:xfrm>
          <a:off x="3019425" y="28146375"/>
          <a:ext cx="7334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77</xdr:row>
      <xdr:rowOff>0</xdr:rowOff>
    </xdr:from>
    <xdr:to>
      <xdr:col>3</xdr:col>
      <xdr:colOff>1181100</xdr:colOff>
      <xdr:row>77</xdr:row>
      <xdr:rowOff>666750</xdr:rowOff>
    </xdr:to>
    <xdr:pic>
      <xdr:nvPicPr>
        <xdr:cNvPr id="38" name="Рисунок 37" descr="C:\Users\Julia\Desktop\Юле картинки\ln1mini.png"/>
        <xdr:cNvPicPr/>
      </xdr:nvPicPr>
      <xdr:blipFill>
        <a:blip xmlns:r="http://schemas.openxmlformats.org/officeDocument/2006/relationships" r:embed="rId29" cstate="print"/>
        <a:srcRect l="16428" r="19286"/>
        <a:stretch>
          <a:fillRect/>
        </a:stretch>
      </xdr:blipFill>
      <xdr:spPr bwMode="auto">
        <a:xfrm>
          <a:off x="2809875" y="51663600"/>
          <a:ext cx="8572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78</xdr:row>
      <xdr:rowOff>66675</xdr:rowOff>
    </xdr:from>
    <xdr:to>
      <xdr:col>3</xdr:col>
      <xdr:colOff>1238250</xdr:colOff>
      <xdr:row>78</xdr:row>
      <xdr:rowOff>733425</xdr:rowOff>
    </xdr:to>
    <xdr:pic>
      <xdr:nvPicPr>
        <xdr:cNvPr id="39" name="Рисунок 38" descr="C:\Users\Julia\Desktop\Юле картинки\ln2mini.png"/>
        <xdr:cNvPicPr/>
      </xdr:nvPicPr>
      <xdr:blipFill>
        <a:blip xmlns:r="http://schemas.openxmlformats.org/officeDocument/2006/relationships" r:embed="rId30" cstate="print"/>
        <a:srcRect l="24286" r="21429"/>
        <a:stretch>
          <a:fillRect/>
        </a:stretch>
      </xdr:blipFill>
      <xdr:spPr bwMode="auto">
        <a:xfrm>
          <a:off x="3000375" y="52530375"/>
          <a:ext cx="723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55</xdr:row>
      <xdr:rowOff>95250</xdr:rowOff>
    </xdr:from>
    <xdr:to>
      <xdr:col>3</xdr:col>
      <xdr:colOff>1314450</xdr:colOff>
      <xdr:row>55</xdr:row>
      <xdr:rowOff>762000</xdr:rowOff>
    </xdr:to>
    <xdr:pic>
      <xdr:nvPicPr>
        <xdr:cNvPr id="40" name="Рисунок 39" descr="C:\Users\Julia\Desktop\Юле картинки\p10mini.png"/>
        <xdr:cNvPicPr/>
      </xdr:nvPicPr>
      <xdr:blipFill>
        <a:blip xmlns:r="http://schemas.openxmlformats.org/officeDocument/2006/relationships" r:embed="rId31" cstate="print"/>
        <a:srcRect l="12857" r="14286"/>
        <a:stretch>
          <a:fillRect/>
        </a:stretch>
      </xdr:blipFill>
      <xdr:spPr bwMode="auto">
        <a:xfrm>
          <a:off x="2828925" y="35366325"/>
          <a:ext cx="971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87</xdr:row>
      <xdr:rowOff>66675</xdr:rowOff>
    </xdr:from>
    <xdr:to>
      <xdr:col>3</xdr:col>
      <xdr:colOff>1162050</xdr:colOff>
      <xdr:row>87</xdr:row>
      <xdr:rowOff>733425</xdr:rowOff>
    </xdr:to>
    <xdr:pic>
      <xdr:nvPicPr>
        <xdr:cNvPr id="42" name="Рисунок 41" descr="C:\Users\Julia\Desktop\Юле картинки\s1mini.png"/>
        <xdr:cNvPicPr/>
      </xdr:nvPicPr>
      <xdr:blipFill>
        <a:blip xmlns:r="http://schemas.openxmlformats.org/officeDocument/2006/relationships" r:embed="rId32" cstate="print"/>
        <a:srcRect l="18571" r="22143"/>
        <a:stretch>
          <a:fillRect/>
        </a:stretch>
      </xdr:blipFill>
      <xdr:spPr bwMode="auto">
        <a:xfrm>
          <a:off x="2857500" y="58007250"/>
          <a:ext cx="7905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88</xdr:row>
      <xdr:rowOff>114300</xdr:rowOff>
    </xdr:from>
    <xdr:to>
      <xdr:col>3</xdr:col>
      <xdr:colOff>1057275</xdr:colOff>
      <xdr:row>88</xdr:row>
      <xdr:rowOff>685800</xdr:rowOff>
    </xdr:to>
    <xdr:pic>
      <xdr:nvPicPr>
        <xdr:cNvPr id="43" name="Рисунок 42" descr="C:\Users\Julia\Desktop\Юле картинки\s2mini.png"/>
        <xdr:cNvPicPr/>
      </xdr:nvPicPr>
      <xdr:blipFill>
        <a:blip xmlns:r="http://schemas.openxmlformats.org/officeDocument/2006/relationships" r:embed="rId33" cstate="print"/>
        <a:srcRect l="18939" r="23485"/>
        <a:stretch>
          <a:fillRect/>
        </a:stretch>
      </xdr:blipFill>
      <xdr:spPr bwMode="auto">
        <a:xfrm>
          <a:off x="2819400" y="47805975"/>
          <a:ext cx="7239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89</xdr:row>
      <xdr:rowOff>57150</xdr:rowOff>
    </xdr:from>
    <xdr:to>
      <xdr:col>3</xdr:col>
      <xdr:colOff>1200150</xdr:colOff>
      <xdr:row>89</xdr:row>
      <xdr:rowOff>723900</xdr:rowOff>
    </xdr:to>
    <xdr:pic>
      <xdr:nvPicPr>
        <xdr:cNvPr id="44" name="Рисунок 43" descr="C:\Users\Julia\Desktop\Юле картинки\l1mini.png"/>
        <xdr:cNvPicPr/>
      </xdr:nvPicPr>
      <xdr:blipFill>
        <a:blip xmlns:r="http://schemas.openxmlformats.org/officeDocument/2006/relationships" r:embed="rId34" cstate="print"/>
        <a:srcRect l="25000" r="15714"/>
        <a:stretch>
          <a:fillRect/>
        </a:stretch>
      </xdr:blipFill>
      <xdr:spPr bwMode="auto">
        <a:xfrm>
          <a:off x="2895600" y="59588400"/>
          <a:ext cx="7905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90</xdr:row>
      <xdr:rowOff>114300</xdr:rowOff>
    </xdr:from>
    <xdr:to>
      <xdr:col>3</xdr:col>
      <xdr:colOff>1200150</xdr:colOff>
      <xdr:row>90</xdr:row>
      <xdr:rowOff>781050</xdr:rowOff>
    </xdr:to>
    <xdr:pic>
      <xdr:nvPicPr>
        <xdr:cNvPr id="45" name="Рисунок 44" descr="C:\Users\Julia\Desktop\Юле картинки\l2mini.png"/>
        <xdr:cNvPicPr/>
      </xdr:nvPicPr>
      <xdr:blipFill>
        <a:blip xmlns:r="http://schemas.openxmlformats.org/officeDocument/2006/relationships" r:embed="rId35" cstate="print"/>
        <a:srcRect l="12857" r="13571"/>
        <a:stretch>
          <a:fillRect/>
        </a:stretch>
      </xdr:blipFill>
      <xdr:spPr bwMode="auto">
        <a:xfrm>
          <a:off x="2705100" y="60559950"/>
          <a:ext cx="9810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466725</xdr:colOff>
      <xdr:row>91</xdr:row>
      <xdr:rowOff>190500</xdr:rowOff>
    </xdr:from>
    <xdr:to>
      <xdr:col>3</xdr:col>
      <xdr:colOff>1190625</xdr:colOff>
      <xdr:row>91</xdr:row>
      <xdr:rowOff>857250</xdr:rowOff>
    </xdr:to>
    <xdr:pic>
      <xdr:nvPicPr>
        <xdr:cNvPr id="46" name="Рисунок 45" descr="C:\Users\Julia\Desktop\Юле картинки\l3mini.png"/>
        <xdr:cNvPicPr/>
      </xdr:nvPicPr>
      <xdr:blipFill>
        <a:blip xmlns:r="http://schemas.openxmlformats.org/officeDocument/2006/relationships" r:embed="rId36" cstate="print"/>
        <a:srcRect l="22857" r="22857"/>
        <a:stretch>
          <a:fillRect/>
        </a:stretch>
      </xdr:blipFill>
      <xdr:spPr bwMode="auto">
        <a:xfrm>
          <a:off x="2952750" y="61493400"/>
          <a:ext cx="723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92</xdr:row>
      <xdr:rowOff>85725</xdr:rowOff>
    </xdr:from>
    <xdr:to>
      <xdr:col>3</xdr:col>
      <xdr:colOff>1152525</xdr:colOff>
      <xdr:row>92</xdr:row>
      <xdr:rowOff>752475</xdr:rowOff>
    </xdr:to>
    <xdr:pic>
      <xdr:nvPicPr>
        <xdr:cNvPr id="47" name="Рисунок 46" descr="C:\Users\Julia\Desktop\Юле картинки\s9mini.png"/>
        <xdr:cNvPicPr/>
      </xdr:nvPicPr>
      <xdr:blipFill>
        <a:blip xmlns:r="http://schemas.openxmlformats.org/officeDocument/2006/relationships" r:embed="rId37" cstate="print"/>
        <a:srcRect l="25714" r="24286"/>
        <a:stretch>
          <a:fillRect/>
        </a:stretch>
      </xdr:blipFill>
      <xdr:spPr bwMode="auto">
        <a:xfrm>
          <a:off x="2971800" y="62360175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419100</xdr:colOff>
      <xdr:row>36</xdr:row>
      <xdr:rowOff>123825</xdr:rowOff>
    </xdr:from>
    <xdr:to>
      <xdr:col>3</xdr:col>
      <xdr:colOff>1238250</xdr:colOff>
      <xdr:row>36</xdr:row>
      <xdr:rowOff>790575</xdr:rowOff>
    </xdr:to>
    <xdr:pic>
      <xdr:nvPicPr>
        <xdr:cNvPr id="48" name="Рисунок 47" descr="C:\Users\Julia\Desktop\Юле картинки\b10mini.png"/>
        <xdr:cNvPicPr/>
      </xdr:nvPicPr>
      <xdr:blipFill>
        <a:blip xmlns:r="http://schemas.openxmlformats.org/officeDocument/2006/relationships" r:embed="rId38" cstate="print"/>
        <a:srcRect l="18571" r="20000"/>
        <a:stretch>
          <a:fillRect/>
        </a:stretch>
      </xdr:blipFill>
      <xdr:spPr bwMode="auto">
        <a:xfrm>
          <a:off x="2905125" y="21069300"/>
          <a:ext cx="8191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37</xdr:row>
      <xdr:rowOff>76200</xdr:rowOff>
    </xdr:from>
    <xdr:to>
      <xdr:col>3</xdr:col>
      <xdr:colOff>1143000</xdr:colOff>
      <xdr:row>37</xdr:row>
      <xdr:rowOff>742950</xdr:rowOff>
    </xdr:to>
    <xdr:pic>
      <xdr:nvPicPr>
        <xdr:cNvPr id="49" name="Рисунок 48" descr="C:\Users\Julia\Desktop\Юле картинки\b20mini.png"/>
        <xdr:cNvPicPr/>
      </xdr:nvPicPr>
      <xdr:blipFill>
        <a:blip xmlns:r="http://schemas.openxmlformats.org/officeDocument/2006/relationships" r:embed="rId39" cstate="print"/>
        <a:srcRect l="20714" r="20714"/>
        <a:stretch>
          <a:fillRect/>
        </a:stretch>
      </xdr:blipFill>
      <xdr:spPr bwMode="auto">
        <a:xfrm>
          <a:off x="2847975" y="21859875"/>
          <a:ext cx="7810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94</xdr:row>
      <xdr:rowOff>38100</xdr:rowOff>
    </xdr:from>
    <xdr:to>
      <xdr:col>3</xdr:col>
      <xdr:colOff>1323975</xdr:colOff>
      <xdr:row>94</xdr:row>
      <xdr:rowOff>704850</xdr:rowOff>
    </xdr:to>
    <xdr:pic>
      <xdr:nvPicPr>
        <xdr:cNvPr id="50" name="Рисунок 49" descr="C:\Users\Julia\Desktop\Юле картинки\zd3mini.png"/>
        <xdr:cNvPicPr/>
      </xdr:nvPicPr>
      <xdr:blipFill>
        <a:blip xmlns:r="http://schemas.openxmlformats.org/officeDocument/2006/relationships" r:embed="rId40" cstate="print"/>
        <a:srcRect l="11429" r="8571"/>
        <a:stretch>
          <a:fillRect/>
        </a:stretch>
      </xdr:blipFill>
      <xdr:spPr bwMode="auto">
        <a:xfrm>
          <a:off x="2743200" y="63779400"/>
          <a:ext cx="1066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609600</xdr:colOff>
      <xdr:row>57</xdr:row>
      <xdr:rowOff>95250</xdr:rowOff>
    </xdr:from>
    <xdr:to>
      <xdr:col>3</xdr:col>
      <xdr:colOff>1228725</xdr:colOff>
      <xdr:row>57</xdr:row>
      <xdr:rowOff>762000</xdr:rowOff>
    </xdr:to>
    <xdr:pic>
      <xdr:nvPicPr>
        <xdr:cNvPr id="51" name="Рисунок 50" descr="p17mini.pn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27143" r="26429"/>
        <a:stretch>
          <a:fillRect/>
        </a:stretch>
      </xdr:blipFill>
      <xdr:spPr>
        <a:xfrm>
          <a:off x="3095625" y="36233100"/>
          <a:ext cx="619125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46</xdr:row>
      <xdr:rowOff>38100</xdr:rowOff>
    </xdr:from>
    <xdr:to>
      <xdr:col>3</xdr:col>
      <xdr:colOff>1190625</xdr:colOff>
      <xdr:row>46</xdr:row>
      <xdr:rowOff>704850</xdr:rowOff>
    </xdr:to>
    <xdr:pic>
      <xdr:nvPicPr>
        <xdr:cNvPr id="53" name="Рисунок 52" descr="k6mini.pn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26429" r="23571"/>
        <a:stretch>
          <a:fillRect/>
        </a:stretch>
      </xdr:blipFill>
      <xdr:spPr>
        <a:xfrm>
          <a:off x="3009900" y="2965132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47</xdr:row>
      <xdr:rowOff>19050</xdr:rowOff>
    </xdr:from>
    <xdr:to>
      <xdr:col>3</xdr:col>
      <xdr:colOff>1314450</xdr:colOff>
      <xdr:row>47</xdr:row>
      <xdr:rowOff>685800</xdr:rowOff>
    </xdr:to>
    <xdr:pic>
      <xdr:nvPicPr>
        <xdr:cNvPr id="54" name="Рисунок 53" descr="k7mini.pn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17143" r="15000"/>
        <a:stretch>
          <a:fillRect/>
        </a:stretch>
      </xdr:blipFill>
      <xdr:spPr>
        <a:xfrm>
          <a:off x="2895600" y="30394275"/>
          <a:ext cx="904875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6</xdr:row>
      <xdr:rowOff>904875</xdr:rowOff>
    </xdr:from>
    <xdr:to>
      <xdr:col>3</xdr:col>
      <xdr:colOff>1590675</xdr:colOff>
      <xdr:row>8</xdr:row>
      <xdr:rowOff>28575</xdr:rowOff>
    </xdr:to>
    <xdr:pic>
      <xdr:nvPicPr>
        <xdr:cNvPr id="55" name="Рисунок 54" descr="ic15mini.pn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6176" r="10784"/>
        <a:stretch>
          <a:fillRect/>
        </a:stretch>
      </xdr:blipFill>
      <xdr:spPr>
        <a:xfrm>
          <a:off x="2657475" y="4600575"/>
          <a:ext cx="1419225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8</xdr:row>
      <xdr:rowOff>76200</xdr:rowOff>
    </xdr:from>
    <xdr:to>
      <xdr:col>3</xdr:col>
      <xdr:colOff>1438275</xdr:colOff>
      <xdr:row>8</xdr:row>
      <xdr:rowOff>876300</xdr:rowOff>
    </xdr:to>
    <xdr:pic>
      <xdr:nvPicPr>
        <xdr:cNvPr id="56" name="Рисунок 55" descr="ic16mini.pn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14881" r="11905"/>
        <a:stretch>
          <a:fillRect/>
        </a:stretch>
      </xdr:blipFill>
      <xdr:spPr>
        <a:xfrm>
          <a:off x="2752725" y="5619750"/>
          <a:ext cx="117157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67</xdr:row>
      <xdr:rowOff>19050</xdr:rowOff>
    </xdr:from>
    <xdr:to>
      <xdr:col>3</xdr:col>
      <xdr:colOff>1485900</xdr:colOff>
      <xdr:row>67</xdr:row>
      <xdr:rowOff>685800</xdr:rowOff>
    </xdr:to>
    <xdr:pic>
      <xdr:nvPicPr>
        <xdr:cNvPr id="58" name="Рисунок 57" descr="C:\Users\Julia\Desktop\Юле картинки\sc050mini.png"/>
        <xdr:cNvPicPr/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638425" y="38642925"/>
          <a:ext cx="13335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65</xdr:row>
      <xdr:rowOff>57150</xdr:rowOff>
    </xdr:from>
    <xdr:to>
      <xdr:col>3</xdr:col>
      <xdr:colOff>1457325</xdr:colOff>
      <xdr:row>65</xdr:row>
      <xdr:rowOff>723900</xdr:rowOff>
    </xdr:to>
    <xdr:pic>
      <xdr:nvPicPr>
        <xdr:cNvPr id="59" name="Рисунок 58" descr="C:\Users\Julia\Desktop\Юле картинки\sc021mini.png"/>
        <xdr:cNvPicPr/>
      </xdr:nvPicPr>
      <xdr:blipFill>
        <a:blip xmlns:r="http://schemas.openxmlformats.org/officeDocument/2006/relationships" r:embed="rId47" cstate="print"/>
        <a:srcRect l="25000" r="28571"/>
        <a:stretch>
          <a:fillRect/>
        </a:stretch>
      </xdr:blipFill>
      <xdr:spPr bwMode="auto">
        <a:xfrm>
          <a:off x="3067050" y="52197000"/>
          <a:ext cx="8763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68</xdr:row>
      <xdr:rowOff>171449</xdr:rowOff>
    </xdr:from>
    <xdr:to>
      <xdr:col>3</xdr:col>
      <xdr:colOff>1495425</xdr:colOff>
      <xdr:row>68</xdr:row>
      <xdr:rowOff>994274</xdr:rowOff>
    </xdr:to>
    <xdr:pic>
      <xdr:nvPicPr>
        <xdr:cNvPr id="60" name="Рисунок 59" descr="Сборка111112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11202" r="7579"/>
        <a:stretch>
          <a:fillRect/>
        </a:stretch>
      </xdr:blipFill>
      <xdr:spPr>
        <a:xfrm>
          <a:off x="2686050" y="55597424"/>
          <a:ext cx="1295400" cy="8228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54</xdr:row>
      <xdr:rowOff>85725</xdr:rowOff>
    </xdr:from>
    <xdr:to>
      <xdr:col>3</xdr:col>
      <xdr:colOff>1409700</xdr:colOff>
      <xdr:row>54</xdr:row>
      <xdr:rowOff>704850</xdr:rowOff>
    </xdr:to>
    <xdr:pic>
      <xdr:nvPicPr>
        <xdr:cNvPr id="57" name="Рисунок 58" descr="песочница открытая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771775" y="34213800"/>
          <a:ext cx="11239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79</xdr:row>
      <xdr:rowOff>19050</xdr:rowOff>
    </xdr:from>
    <xdr:to>
      <xdr:col>3</xdr:col>
      <xdr:colOff>1247775</xdr:colOff>
      <xdr:row>79</xdr:row>
      <xdr:rowOff>676275</xdr:rowOff>
    </xdr:to>
    <xdr:pic>
      <xdr:nvPicPr>
        <xdr:cNvPr id="62" name="Рисунок 31" descr="лиана большая 6727.gif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00350" y="46158150"/>
          <a:ext cx="9334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96</xdr:row>
      <xdr:rowOff>161924</xdr:rowOff>
    </xdr:from>
    <xdr:to>
      <xdr:col>3</xdr:col>
      <xdr:colOff>1352550</xdr:colOff>
      <xdr:row>96</xdr:row>
      <xdr:rowOff>742949</xdr:rowOff>
    </xdr:to>
    <xdr:pic>
      <xdr:nvPicPr>
        <xdr:cNvPr id="64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876550" y="76676249"/>
          <a:ext cx="96202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98</xdr:row>
      <xdr:rowOff>276225</xdr:rowOff>
    </xdr:from>
    <xdr:to>
      <xdr:col>2</xdr:col>
      <xdr:colOff>1038225</xdr:colOff>
      <xdr:row>98</xdr:row>
      <xdr:rowOff>276225</xdr:rowOff>
    </xdr:to>
    <xdr:pic>
      <xdr:nvPicPr>
        <xdr:cNvPr id="69" name="Рисунок 42" descr="контейнер для мусора мф-1.12.04.01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362200" y="8953500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98</xdr:row>
      <xdr:rowOff>104775</xdr:rowOff>
    </xdr:from>
    <xdr:to>
      <xdr:col>3</xdr:col>
      <xdr:colOff>1123950</xdr:colOff>
      <xdr:row>98</xdr:row>
      <xdr:rowOff>666750</xdr:rowOff>
    </xdr:to>
    <xdr:pic>
      <xdr:nvPicPr>
        <xdr:cNvPr id="70" name="Рисунок 42" descr="контейнер для мусора мф-1.12.04.0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048000" y="5598795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99</xdr:row>
      <xdr:rowOff>79324</xdr:rowOff>
    </xdr:from>
    <xdr:to>
      <xdr:col>3</xdr:col>
      <xdr:colOff>1371600</xdr:colOff>
      <xdr:row>99</xdr:row>
      <xdr:rowOff>714376</xdr:rowOff>
    </xdr:to>
    <xdr:pic>
      <xdr:nvPicPr>
        <xdr:cNvPr id="71" name="Рисунок 40" descr="коврочистка мф-1.12.0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0950" t="7240" r="6923"/>
        <a:stretch>
          <a:fillRect/>
        </a:stretch>
      </xdr:blipFill>
      <xdr:spPr bwMode="auto">
        <a:xfrm>
          <a:off x="3067050" y="56762599"/>
          <a:ext cx="790575" cy="635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100</xdr:row>
      <xdr:rowOff>89614</xdr:rowOff>
    </xdr:from>
    <xdr:to>
      <xdr:col>3</xdr:col>
      <xdr:colOff>1258712</xdr:colOff>
      <xdr:row>100</xdr:row>
      <xdr:rowOff>590550</xdr:rowOff>
    </xdr:to>
    <xdr:pic>
      <xdr:nvPicPr>
        <xdr:cNvPr id="72" name="Рисунок 41" descr="для сушки белья мф-1.12.02.0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9177" r="19177" b="16438"/>
        <a:stretch>
          <a:fillRect/>
        </a:stretch>
      </xdr:blipFill>
      <xdr:spPr bwMode="auto">
        <a:xfrm>
          <a:off x="3086100" y="57582514"/>
          <a:ext cx="658637" cy="5009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685800</xdr:colOff>
      <xdr:row>69</xdr:row>
      <xdr:rowOff>76200</xdr:rowOff>
    </xdr:from>
    <xdr:to>
      <xdr:col>3</xdr:col>
      <xdr:colOff>1009650</xdr:colOff>
      <xdr:row>69</xdr:row>
      <xdr:rowOff>742950</xdr:rowOff>
    </xdr:to>
    <xdr:pic>
      <xdr:nvPicPr>
        <xdr:cNvPr id="73" name="Рисунок 29" descr="480081594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171825" y="42224325"/>
          <a:ext cx="3238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70</xdr:row>
      <xdr:rowOff>95250</xdr:rowOff>
    </xdr:from>
    <xdr:to>
      <xdr:col>3</xdr:col>
      <xdr:colOff>1409700</xdr:colOff>
      <xdr:row>70</xdr:row>
      <xdr:rowOff>647700</xdr:rowOff>
    </xdr:to>
    <xdr:pic>
      <xdr:nvPicPr>
        <xdr:cNvPr id="6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771775" y="43767375"/>
          <a:ext cx="1123950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381000</xdr:colOff>
      <xdr:row>81</xdr:row>
      <xdr:rowOff>190500</xdr:rowOff>
    </xdr:from>
    <xdr:to>
      <xdr:col>3</xdr:col>
      <xdr:colOff>1343025</xdr:colOff>
      <xdr:row>81</xdr:row>
      <xdr:rowOff>567510</xdr:rowOff>
    </xdr:to>
    <xdr:pic>
      <xdr:nvPicPr>
        <xdr:cNvPr id="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867025" y="50168175"/>
          <a:ext cx="962025" cy="377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638175</xdr:colOff>
      <xdr:row>74</xdr:row>
      <xdr:rowOff>133350</xdr:rowOff>
    </xdr:from>
    <xdr:to>
      <xdr:col>3</xdr:col>
      <xdr:colOff>1095375</xdr:colOff>
      <xdr:row>74</xdr:row>
      <xdr:rowOff>647700</xdr:rowOff>
    </xdr:to>
    <xdr:pic>
      <xdr:nvPicPr>
        <xdr:cNvPr id="75" name="Рисунок 74" descr="481892047.pn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23161" t="19739" r="26306" b="9199"/>
        <a:stretch>
          <a:fillRect/>
        </a:stretch>
      </xdr:blipFill>
      <xdr:spPr>
        <a:xfrm>
          <a:off x="3124200" y="46196250"/>
          <a:ext cx="457200" cy="5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80</xdr:row>
      <xdr:rowOff>266700</xdr:rowOff>
    </xdr:from>
    <xdr:to>
      <xdr:col>3</xdr:col>
      <xdr:colOff>1476375</xdr:colOff>
      <xdr:row>80</xdr:row>
      <xdr:rowOff>514350</xdr:rowOff>
    </xdr:to>
    <xdr:pic>
      <xdr:nvPicPr>
        <xdr:cNvPr id="76" name="Рисунок 75" descr="48111757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790825" y="50149125"/>
          <a:ext cx="1171575" cy="2476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476252</xdr:colOff>
      <xdr:row>83</xdr:row>
      <xdr:rowOff>171450</xdr:rowOff>
    </xdr:from>
    <xdr:to>
      <xdr:col>3</xdr:col>
      <xdr:colOff>1152525</xdr:colOff>
      <xdr:row>83</xdr:row>
      <xdr:rowOff>657225</xdr:rowOff>
    </xdr:to>
    <xdr:pic>
      <xdr:nvPicPr>
        <xdr:cNvPr id="77" name="Рисунок 76" descr="481118822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962277" y="52558950"/>
          <a:ext cx="676273" cy="4857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22</xdr:row>
      <xdr:rowOff>95251</xdr:rowOff>
    </xdr:from>
    <xdr:to>
      <xdr:col>3</xdr:col>
      <xdr:colOff>1381125</xdr:colOff>
      <xdr:row>22</xdr:row>
      <xdr:rowOff>810871</xdr:rowOff>
    </xdr:to>
    <xdr:pic>
      <xdr:nvPicPr>
        <xdr:cNvPr id="74" name="Рисунок 73" descr="зимняя горка-1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962275" y="15373351"/>
          <a:ext cx="904875" cy="71562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48</xdr:row>
      <xdr:rowOff>152400</xdr:rowOff>
    </xdr:from>
    <xdr:to>
      <xdr:col>3</xdr:col>
      <xdr:colOff>1323975</xdr:colOff>
      <xdr:row>48</xdr:row>
      <xdr:rowOff>806484</xdr:rowOff>
    </xdr:to>
    <xdr:pic>
      <xdr:nvPicPr>
        <xdr:cNvPr id="78" name="Рисунок 77" descr="качалка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924175" y="28679775"/>
          <a:ext cx="885825" cy="654084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571499</xdr:colOff>
      <xdr:row>82</xdr:row>
      <xdr:rowOff>117020</xdr:rowOff>
    </xdr:from>
    <xdr:to>
      <xdr:col>3</xdr:col>
      <xdr:colOff>1323974</xdr:colOff>
      <xdr:row>82</xdr:row>
      <xdr:rowOff>704611</xdr:rowOff>
    </xdr:to>
    <xdr:pic>
      <xdr:nvPicPr>
        <xdr:cNvPr id="79" name="Рисунок 78" descr="Брусья гимнастические Спортивная площадка в Барнауле, цена 4500 руб., купить у Сибстройдвор_.pn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057524" y="56600270"/>
          <a:ext cx="752475" cy="587591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19</xdr:row>
      <xdr:rowOff>46094</xdr:rowOff>
    </xdr:from>
    <xdr:to>
      <xdr:col>3</xdr:col>
      <xdr:colOff>1143000</xdr:colOff>
      <xdr:row>19</xdr:row>
      <xdr:rowOff>737099</xdr:rowOff>
    </xdr:to>
    <xdr:pic>
      <xdr:nvPicPr>
        <xdr:cNvPr id="80" name="Рисунок 79" descr="горка осьминожка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2838450" y="10933169"/>
          <a:ext cx="790575" cy="691005"/>
        </a:xfrm>
        <a:prstGeom prst="rect">
          <a:avLst/>
        </a:prstGeom>
      </xdr:spPr>
    </xdr:pic>
    <xdr:clientData/>
  </xdr:twoCellAnchor>
  <xdr:twoCellAnchor editAs="oneCell">
    <xdr:from>
      <xdr:col>3</xdr:col>
      <xdr:colOff>598353</xdr:colOff>
      <xdr:row>14</xdr:row>
      <xdr:rowOff>28574</xdr:rowOff>
    </xdr:from>
    <xdr:to>
      <xdr:col>3</xdr:col>
      <xdr:colOff>1343025</xdr:colOff>
      <xdr:row>14</xdr:row>
      <xdr:rowOff>771010</xdr:rowOff>
    </xdr:to>
    <xdr:pic>
      <xdr:nvPicPr>
        <xdr:cNvPr id="81" name="Рисунок 80" descr="482861247.pn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084378" y="8334374"/>
          <a:ext cx="744672" cy="742436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15</xdr:row>
      <xdr:rowOff>133350</xdr:rowOff>
    </xdr:from>
    <xdr:to>
      <xdr:col>3</xdr:col>
      <xdr:colOff>1123950</xdr:colOff>
      <xdr:row>15</xdr:row>
      <xdr:rowOff>808445</xdr:rowOff>
    </xdr:to>
    <xdr:pic>
      <xdr:nvPicPr>
        <xdr:cNvPr id="82" name="Рисунок 81" descr="482946059.pn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067050" y="10248900"/>
          <a:ext cx="542925" cy="675095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76</xdr:row>
      <xdr:rowOff>44738</xdr:rowOff>
    </xdr:from>
    <xdr:to>
      <xdr:col>3</xdr:col>
      <xdr:colOff>1099727</xdr:colOff>
      <xdr:row>76</xdr:row>
      <xdr:rowOff>752250</xdr:rowOff>
    </xdr:to>
    <xdr:pic>
      <xdr:nvPicPr>
        <xdr:cNvPr id="84" name="Рисунок 83" descr="турникюле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086100" y="51794063"/>
          <a:ext cx="499652" cy="707512"/>
        </a:xfrm>
        <a:prstGeom prst="rect">
          <a:avLst/>
        </a:prstGeom>
      </xdr:spPr>
    </xdr:pic>
    <xdr:clientData/>
  </xdr:twoCellAnchor>
  <xdr:twoCellAnchor editAs="oneCell">
    <xdr:from>
      <xdr:col>3</xdr:col>
      <xdr:colOff>699978</xdr:colOff>
      <xdr:row>101</xdr:row>
      <xdr:rowOff>76200</xdr:rowOff>
    </xdr:from>
    <xdr:to>
      <xdr:col>3</xdr:col>
      <xdr:colOff>1009783</xdr:colOff>
      <xdr:row>101</xdr:row>
      <xdr:rowOff>619125</xdr:rowOff>
    </xdr:to>
    <xdr:pic>
      <xdr:nvPicPr>
        <xdr:cNvPr id="85" name="Рисунок 84" descr="481889630.pn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3186003" y="69284850"/>
          <a:ext cx="309805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490438</xdr:colOff>
      <xdr:row>9</xdr:row>
      <xdr:rowOff>57149</xdr:rowOff>
    </xdr:from>
    <xdr:to>
      <xdr:col>3</xdr:col>
      <xdr:colOff>1209675</xdr:colOff>
      <xdr:row>9</xdr:row>
      <xdr:rowOff>750562</xdr:rowOff>
    </xdr:to>
    <xdr:pic>
      <xdr:nvPicPr>
        <xdr:cNvPr id="83" name="Рисунок 82" descr="483055374.pn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976463" y="6524624"/>
          <a:ext cx="719237" cy="693413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84</xdr:row>
      <xdr:rowOff>78837</xdr:rowOff>
    </xdr:from>
    <xdr:to>
      <xdr:col>3</xdr:col>
      <xdr:colOff>1047750</xdr:colOff>
      <xdr:row>84</xdr:row>
      <xdr:rowOff>718211</xdr:rowOff>
    </xdr:to>
    <xdr:pic>
      <xdr:nvPicPr>
        <xdr:cNvPr id="86" name="Рисунок 85" descr="ворота для хокея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876550" y="58124187"/>
          <a:ext cx="657225" cy="639374"/>
        </a:xfrm>
        <a:prstGeom prst="rect">
          <a:avLst/>
        </a:prstGeom>
      </xdr:spPr>
    </xdr:pic>
    <xdr:clientData/>
  </xdr:twoCellAnchor>
  <xdr:twoCellAnchor editAs="oneCell">
    <xdr:from>
      <xdr:col>3</xdr:col>
      <xdr:colOff>533399</xdr:colOff>
      <xdr:row>85</xdr:row>
      <xdr:rowOff>28575</xdr:rowOff>
    </xdr:from>
    <xdr:to>
      <xdr:col>3</xdr:col>
      <xdr:colOff>1343024</xdr:colOff>
      <xdr:row>85</xdr:row>
      <xdr:rowOff>838200</xdr:rowOff>
    </xdr:to>
    <xdr:pic>
      <xdr:nvPicPr>
        <xdr:cNvPr id="87" name="Рисунок 86" descr="ворота для минифутбола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3019424" y="58854975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428626</xdr:colOff>
      <xdr:row>56</xdr:row>
      <xdr:rowOff>66674</xdr:rowOff>
    </xdr:from>
    <xdr:to>
      <xdr:col>3</xdr:col>
      <xdr:colOff>1354652</xdr:colOff>
      <xdr:row>56</xdr:row>
      <xdr:rowOff>704850</xdr:rowOff>
    </xdr:to>
    <xdr:pic>
      <xdr:nvPicPr>
        <xdr:cNvPr id="88" name="Рисунок 87" descr="Песочница скрышками лавочками П - 1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914651" y="37433249"/>
          <a:ext cx="926026" cy="638176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31</xdr:row>
      <xdr:rowOff>57150</xdr:rowOff>
    </xdr:from>
    <xdr:to>
      <xdr:col>3</xdr:col>
      <xdr:colOff>1201540</xdr:colOff>
      <xdr:row>31</xdr:row>
      <xdr:rowOff>771525</xdr:rowOff>
    </xdr:to>
    <xdr:pic>
      <xdr:nvPicPr>
        <xdr:cNvPr id="89" name="Рисунок 88" descr="Домик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22049"/>
        <a:stretch>
          <a:fillRect/>
        </a:stretch>
      </xdr:blipFill>
      <xdr:spPr>
        <a:xfrm>
          <a:off x="2857500" y="20240625"/>
          <a:ext cx="830065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28</xdr:row>
      <xdr:rowOff>38100</xdr:rowOff>
    </xdr:from>
    <xdr:to>
      <xdr:col>3</xdr:col>
      <xdr:colOff>1133746</xdr:colOff>
      <xdr:row>28</xdr:row>
      <xdr:rowOff>758100</xdr:rowOff>
    </xdr:to>
    <xdr:pic>
      <xdr:nvPicPr>
        <xdr:cNvPr id="90" name="Рисунок 89" descr="Домик с прихожей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905126" y="19373850"/>
          <a:ext cx="714645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29</xdr:row>
      <xdr:rowOff>92577</xdr:rowOff>
    </xdr:from>
    <xdr:to>
      <xdr:col>3</xdr:col>
      <xdr:colOff>1181100</xdr:colOff>
      <xdr:row>29</xdr:row>
      <xdr:rowOff>794418</xdr:rowOff>
    </xdr:to>
    <xdr:pic>
      <xdr:nvPicPr>
        <xdr:cNvPr id="91" name="Рисунок 90" descr="домик викингов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7628" t="7937" r="15776"/>
        <a:stretch>
          <a:fillRect/>
        </a:stretch>
      </xdr:blipFill>
      <xdr:spPr>
        <a:xfrm>
          <a:off x="2867025" y="21971502"/>
          <a:ext cx="800100" cy="701841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30</xdr:row>
      <xdr:rowOff>39461</xdr:rowOff>
    </xdr:from>
    <xdr:to>
      <xdr:col>3</xdr:col>
      <xdr:colOff>1200150</xdr:colOff>
      <xdr:row>30</xdr:row>
      <xdr:rowOff>800100</xdr:rowOff>
    </xdr:to>
    <xdr:pic>
      <xdr:nvPicPr>
        <xdr:cNvPr id="92" name="Рисунок 91" descr="домик математика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29104" r="36682" b="14010"/>
        <a:stretch>
          <a:fillRect/>
        </a:stretch>
      </xdr:blipFill>
      <xdr:spPr>
        <a:xfrm>
          <a:off x="2819400" y="22766111"/>
          <a:ext cx="866775" cy="760639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466724</xdr:colOff>
      <xdr:row>32</xdr:row>
      <xdr:rowOff>33390</xdr:rowOff>
    </xdr:from>
    <xdr:to>
      <xdr:col>3</xdr:col>
      <xdr:colOff>1190745</xdr:colOff>
      <xdr:row>32</xdr:row>
      <xdr:rowOff>733542</xdr:rowOff>
    </xdr:to>
    <xdr:pic>
      <xdr:nvPicPr>
        <xdr:cNvPr id="94" name="Рисунок 93" descr="домик математика 2.pn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952749" y="23607765"/>
          <a:ext cx="724021" cy="700152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257176</xdr:colOff>
      <xdr:row>38</xdr:row>
      <xdr:rowOff>47620</xdr:rowOff>
    </xdr:from>
    <xdr:to>
      <xdr:col>3</xdr:col>
      <xdr:colOff>1571625</xdr:colOff>
      <xdr:row>38</xdr:row>
      <xdr:rowOff>643800</xdr:rowOff>
    </xdr:to>
    <xdr:pic>
      <xdr:nvPicPr>
        <xdr:cNvPr id="93" name="Рисунок 92" descr="веранда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743201" y="27212920"/>
          <a:ext cx="1314449" cy="59618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20</xdr:row>
      <xdr:rowOff>38100</xdr:rowOff>
    </xdr:from>
    <xdr:to>
      <xdr:col>3</xdr:col>
      <xdr:colOff>1409700</xdr:colOff>
      <xdr:row>20</xdr:row>
      <xdr:rowOff>851400</xdr:rowOff>
    </xdr:to>
    <xdr:pic>
      <xdr:nvPicPr>
        <xdr:cNvPr id="97" name="Рисунок 96" descr="горка дракоша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7977"/>
        <a:stretch>
          <a:fillRect/>
        </a:stretch>
      </xdr:blipFill>
      <xdr:spPr>
        <a:xfrm>
          <a:off x="2809875" y="16478250"/>
          <a:ext cx="1085850" cy="81330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314326</xdr:colOff>
      <xdr:row>21</xdr:row>
      <xdr:rowOff>57150</xdr:rowOff>
    </xdr:from>
    <xdr:to>
      <xdr:col>3</xdr:col>
      <xdr:colOff>1316769</xdr:colOff>
      <xdr:row>21</xdr:row>
      <xdr:rowOff>777150</xdr:rowOff>
    </xdr:to>
    <xdr:pic>
      <xdr:nvPicPr>
        <xdr:cNvPr id="99" name="Рисунок 98" descr="горка Шарик.jpg"/>
        <xdr:cNvPicPr>
          <a:picLocks noChangeAspect="1"/>
        </xdr:cNvPicPr>
      </xdr:nvPicPr>
      <xdr:blipFill>
        <a:blip xmlns:r="http://schemas.openxmlformats.org/officeDocument/2006/relationships" r:embed="rId81" cstate="print">
          <a:lum bright="-10000"/>
        </a:blip>
        <a:stretch>
          <a:fillRect/>
        </a:stretch>
      </xdr:blipFill>
      <xdr:spPr>
        <a:xfrm>
          <a:off x="2800351" y="17354550"/>
          <a:ext cx="1002443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49</xdr:row>
      <xdr:rowOff>72402</xdr:rowOff>
    </xdr:from>
    <xdr:to>
      <xdr:col>3</xdr:col>
      <xdr:colOff>1133476</xdr:colOff>
      <xdr:row>49</xdr:row>
      <xdr:rowOff>870450</xdr:rowOff>
    </xdr:to>
    <xdr:pic>
      <xdr:nvPicPr>
        <xdr:cNvPr id="101" name="Рисунок 100" descr="Качели лодочка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3009901" y="40086927"/>
          <a:ext cx="609600" cy="798048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62</xdr:row>
      <xdr:rowOff>38100</xdr:rowOff>
    </xdr:from>
    <xdr:to>
      <xdr:col>3</xdr:col>
      <xdr:colOff>1181100</xdr:colOff>
      <xdr:row>62</xdr:row>
      <xdr:rowOff>809625</xdr:rowOff>
    </xdr:to>
    <xdr:pic>
      <xdr:nvPicPr>
        <xdr:cNvPr id="102" name="Рисунок 101" descr="песочнича караблик с крышками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2086" t="16757" r="15505" b="11806"/>
        <a:stretch>
          <a:fillRect/>
        </a:stretch>
      </xdr:blipFill>
      <xdr:spPr>
        <a:xfrm>
          <a:off x="2914650" y="50892075"/>
          <a:ext cx="752475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71</xdr:row>
      <xdr:rowOff>50187</xdr:rowOff>
    </xdr:from>
    <xdr:to>
      <xdr:col>3</xdr:col>
      <xdr:colOff>1381125</xdr:colOff>
      <xdr:row>71</xdr:row>
      <xdr:rowOff>965700</xdr:rowOff>
    </xdr:to>
    <xdr:pic>
      <xdr:nvPicPr>
        <xdr:cNvPr id="96" name="Рисунок 95" descr="Комплек2с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905125" y="58095537"/>
          <a:ext cx="962025" cy="9155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</xdr:colOff>
      <xdr:row>1</xdr:row>
      <xdr:rowOff>171449</xdr:rowOff>
    </xdr:from>
    <xdr:to>
      <xdr:col>3</xdr:col>
      <xdr:colOff>838200</xdr:colOff>
      <xdr:row>1</xdr:row>
      <xdr:rowOff>638174</xdr:rowOff>
    </xdr:to>
    <xdr:pic>
      <xdr:nvPicPr>
        <xdr:cNvPr id="2" name="Рисунок 1" descr="C:\Users\Julia\Desktop\Юле картинки\g022mini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8571" r="20714"/>
        <a:stretch>
          <a:fillRect/>
        </a:stretch>
      </xdr:blipFill>
      <xdr:spPr bwMode="auto">
        <a:xfrm>
          <a:off x="1581150" y="495299"/>
          <a:ext cx="6762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2</xdr:row>
      <xdr:rowOff>219075</xdr:rowOff>
    </xdr:from>
    <xdr:to>
      <xdr:col>3</xdr:col>
      <xdr:colOff>609600</xdr:colOff>
      <xdr:row>2</xdr:row>
      <xdr:rowOff>219075</xdr:rowOff>
    </xdr:to>
    <xdr:pic>
      <xdr:nvPicPr>
        <xdr:cNvPr id="3" name="Рисунок 2" descr="C:\Users\Julia\Desktop\Юле картинки\dm1mini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0714" r="21429"/>
        <a:stretch>
          <a:fillRect/>
        </a:stretch>
      </xdr:blipFill>
      <xdr:spPr bwMode="auto">
        <a:xfrm>
          <a:off x="1647825" y="2333625"/>
          <a:ext cx="771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3</xdr:row>
      <xdr:rowOff>304800</xdr:rowOff>
    </xdr:from>
    <xdr:to>
      <xdr:col>3</xdr:col>
      <xdr:colOff>609600</xdr:colOff>
      <xdr:row>3</xdr:row>
      <xdr:rowOff>304800</xdr:rowOff>
    </xdr:to>
    <xdr:pic>
      <xdr:nvPicPr>
        <xdr:cNvPr id="4" name="Рисунок 3" descr="Песочница скрышками лавочками П - 11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62100" y="3476625"/>
          <a:ext cx="923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2</xdr:row>
      <xdr:rowOff>66675</xdr:rowOff>
    </xdr:from>
    <xdr:to>
      <xdr:col>3</xdr:col>
      <xdr:colOff>952500</xdr:colOff>
      <xdr:row>2</xdr:row>
      <xdr:rowOff>733425</xdr:rowOff>
    </xdr:to>
    <xdr:pic>
      <xdr:nvPicPr>
        <xdr:cNvPr id="5" name="Рисунок 2" descr="C:\Users\Julia\Desktop\Юле картинки\dm1mini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0714" r="21429"/>
        <a:stretch>
          <a:fillRect/>
        </a:stretch>
      </xdr:blipFill>
      <xdr:spPr bwMode="auto">
        <a:xfrm>
          <a:off x="3467100" y="1666875"/>
          <a:ext cx="771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3</xdr:row>
      <xdr:rowOff>66675</xdr:rowOff>
    </xdr:from>
    <xdr:to>
      <xdr:col>3</xdr:col>
      <xdr:colOff>1028700</xdr:colOff>
      <xdr:row>3</xdr:row>
      <xdr:rowOff>704850</xdr:rowOff>
    </xdr:to>
    <xdr:pic>
      <xdr:nvPicPr>
        <xdr:cNvPr id="6" name="Рисунок 3" descr="Песочница скрышками лавочками П - 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90900" y="2466975"/>
          <a:ext cx="923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2</xdr:row>
      <xdr:rowOff>219075</xdr:rowOff>
    </xdr:from>
    <xdr:to>
      <xdr:col>3</xdr:col>
      <xdr:colOff>609600</xdr:colOff>
      <xdr:row>2</xdr:row>
      <xdr:rowOff>219075</xdr:rowOff>
    </xdr:to>
    <xdr:pic>
      <xdr:nvPicPr>
        <xdr:cNvPr id="3" name="Рисунок 2" descr="C:\Users\Julia\Desktop\Юле картинки\dm1mini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0714" r="21429"/>
        <a:stretch>
          <a:fillRect/>
        </a:stretch>
      </xdr:blipFill>
      <xdr:spPr bwMode="auto">
        <a:xfrm>
          <a:off x="1647825" y="134302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3</xdr:row>
      <xdr:rowOff>304800</xdr:rowOff>
    </xdr:from>
    <xdr:to>
      <xdr:col>3</xdr:col>
      <xdr:colOff>609600</xdr:colOff>
      <xdr:row>3</xdr:row>
      <xdr:rowOff>304800</xdr:rowOff>
    </xdr:to>
    <xdr:pic>
      <xdr:nvPicPr>
        <xdr:cNvPr id="4" name="Рисунок 3" descr="Песочница скрышками лавочками П - 1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62100" y="222885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200026</xdr:colOff>
      <xdr:row>1</xdr:row>
      <xdr:rowOff>47625</xdr:rowOff>
    </xdr:from>
    <xdr:to>
      <xdr:col>3</xdr:col>
      <xdr:colOff>745242</xdr:colOff>
      <xdr:row>1</xdr:row>
      <xdr:rowOff>771525</xdr:rowOff>
    </xdr:to>
    <xdr:pic>
      <xdr:nvPicPr>
        <xdr:cNvPr id="1025" name="Рисунок 15585" descr="004114-2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619251" y="371475"/>
          <a:ext cx="545216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552450</xdr:colOff>
      <xdr:row>1</xdr:row>
      <xdr:rowOff>638175</xdr:rowOff>
    </xdr:from>
    <xdr:to>
      <xdr:col>3</xdr:col>
      <xdr:colOff>990600</xdr:colOff>
      <xdr:row>1</xdr:row>
      <xdr:rowOff>1514475</xdr:rowOff>
    </xdr:to>
    <xdr:pic>
      <xdr:nvPicPr>
        <xdr:cNvPr id="1026" name="Рисунок 15596" descr="003307-8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105025" y="962025"/>
          <a:ext cx="4381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200024</xdr:colOff>
      <xdr:row>2</xdr:row>
      <xdr:rowOff>145147</xdr:rowOff>
    </xdr:from>
    <xdr:to>
      <xdr:col>3</xdr:col>
      <xdr:colOff>847725</xdr:colOff>
      <xdr:row>2</xdr:row>
      <xdr:rowOff>1133475</xdr:rowOff>
    </xdr:to>
    <xdr:pic>
      <xdr:nvPicPr>
        <xdr:cNvPr id="1027" name="Рисунок 15607" descr="004140-3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752599" y="2031097"/>
          <a:ext cx="647701" cy="988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257175</xdr:colOff>
      <xdr:row>3</xdr:row>
      <xdr:rowOff>47625</xdr:rowOff>
    </xdr:from>
    <xdr:to>
      <xdr:col>3</xdr:col>
      <xdr:colOff>762000</xdr:colOff>
      <xdr:row>3</xdr:row>
      <xdr:rowOff>707781</xdr:rowOff>
    </xdr:to>
    <xdr:pic>
      <xdr:nvPicPr>
        <xdr:cNvPr id="1028" name="Рисунок 15599" descr="004126-35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09750" y="3248025"/>
          <a:ext cx="504825" cy="660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</xdr:colOff>
      <xdr:row>4</xdr:row>
      <xdr:rowOff>95251</xdr:rowOff>
    </xdr:from>
    <xdr:to>
      <xdr:col>3</xdr:col>
      <xdr:colOff>921740</xdr:colOff>
      <xdr:row>4</xdr:row>
      <xdr:rowOff>704851</xdr:rowOff>
    </xdr:to>
    <xdr:pic>
      <xdr:nvPicPr>
        <xdr:cNvPr id="1029" name="Рисунок 2" descr="004236-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90675" y="4095751"/>
          <a:ext cx="88364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114301</xdr:colOff>
      <xdr:row>5</xdr:row>
      <xdr:rowOff>114300</xdr:rowOff>
    </xdr:from>
    <xdr:to>
      <xdr:col>3</xdr:col>
      <xdr:colOff>971551</xdr:colOff>
      <xdr:row>5</xdr:row>
      <xdr:rowOff>752403</xdr:rowOff>
    </xdr:to>
    <xdr:pic>
      <xdr:nvPicPr>
        <xdr:cNvPr id="1030" name="Рисунок 15575" descr="002606-5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666876" y="4914900"/>
          <a:ext cx="857250" cy="638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209550</xdr:colOff>
      <xdr:row>6</xdr:row>
      <xdr:rowOff>85725</xdr:rowOff>
    </xdr:from>
    <xdr:to>
      <xdr:col>3</xdr:col>
      <xdr:colOff>971550</xdr:colOff>
      <xdr:row>6</xdr:row>
      <xdr:rowOff>1015813</xdr:rowOff>
    </xdr:to>
    <xdr:pic>
      <xdr:nvPicPr>
        <xdr:cNvPr id="1031" name="Рисунок 15597" descr="00260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62125" y="5686425"/>
          <a:ext cx="762000" cy="930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7</xdr:row>
      <xdr:rowOff>28575</xdr:rowOff>
    </xdr:from>
    <xdr:to>
      <xdr:col>3</xdr:col>
      <xdr:colOff>904875</xdr:colOff>
      <xdr:row>7</xdr:row>
      <xdr:rowOff>781050</xdr:rowOff>
    </xdr:to>
    <xdr:pic>
      <xdr:nvPicPr>
        <xdr:cNvPr id="1032" name="Рисунок 16998" descr="006199_5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04975" y="67151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2</xdr:row>
      <xdr:rowOff>219075</xdr:rowOff>
    </xdr:from>
    <xdr:to>
      <xdr:col>3</xdr:col>
      <xdr:colOff>609600</xdr:colOff>
      <xdr:row>2</xdr:row>
      <xdr:rowOff>219075</xdr:rowOff>
    </xdr:to>
    <xdr:pic>
      <xdr:nvPicPr>
        <xdr:cNvPr id="2" name="Рисунок 1" descr="C:\Users\Julia\Desktop\Юле картинки\dm1mini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0714" r="21429"/>
        <a:stretch>
          <a:fillRect/>
        </a:stretch>
      </xdr:blipFill>
      <xdr:spPr bwMode="auto">
        <a:xfrm>
          <a:off x="1781175" y="210502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3</xdr:row>
      <xdr:rowOff>304800</xdr:rowOff>
    </xdr:from>
    <xdr:to>
      <xdr:col>3</xdr:col>
      <xdr:colOff>609600</xdr:colOff>
      <xdr:row>3</xdr:row>
      <xdr:rowOff>304800</xdr:rowOff>
    </xdr:to>
    <xdr:pic>
      <xdr:nvPicPr>
        <xdr:cNvPr id="3" name="Рисунок 2" descr="Песочница скрышками лавочками П - 1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95450" y="350520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</xdr:row>
      <xdr:rowOff>419100</xdr:rowOff>
    </xdr:from>
    <xdr:to>
      <xdr:col>3</xdr:col>
      <xdr:colOff>1171575</xdr:colOff>
      <xdr:row>1</xdr:row>
      <xdr:rowOff>1211312</xdr:rowOff>
    </xdr:to>
    <xdr:pic>
      <xdr:nvPicPr>
        <xdr:cNvPr id="1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0200" y="742950"/>
          <a:ext cx="1123950" cy="792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314325</xdr:colOff>
      <xdr:row>2</xdr:row>
      <xdr:rowOff>285750</xdr:rowOff>
    </xdr:from>
    <xdr:to>
      <xdr:col>3</xdr:col>
      <xdr:colOff>1152525</xdr:colOff>
      <xdr:row>2</xdr:row>
      <xdr:rowOff>990600</xdr:rowOff>
    </xdr:to>
    <xdr:pic>
      <xdr:nvPicPr>
        <xdr:cNvPr id="14" name="Рисунок 13" descr="C:\Users\Julia\Desktop\Юле картинки\sc040mini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66900" y="2171700"/>
          <a:ext cx="8382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490438</xdr:colOff>
      <xdr:row>3</xdr:row>
      <xdr:rowOff>57149</xdr:rowOff>
    </xdr:from>
    <xdr:to>
      <xdr:col>3</xdr:col>
      <xdr:colOff>1209675</xdr:colOff>
      <xdr:row>3</xdr:row>
      <xdr:rowOff>750562</xdr:rowOff>
    </xdr:to>
    <xdr:pic>
      <xdr:nvPicPr>
        <xdr:cNvPr id="15" name="Рисунок 14" descr="483055374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76463" y="6829424"/>
          <a:ext cx="719237" cy="693413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4</xdr:row>
      <xdr:rowOff>38100</xdr:rowOff>
    </xdr:from>
    <xdr:to>
      <xdr:col>3</xdr:col>
      <xdr:colOff>1438275</xdr:colOff>
      <xdr:row>4</xdr:row>
      <xdr:rowOff>704850</xdr:rowOff>
    </xdr:to>
    <xdr:pic>
      <xdr:nvPicPr>
        <xdr:cNvPr id="16" name="Рисунок 15" descr="C:\Users\Julia\Desktop\Юле картинки\kb1mini.png"/>
        <xdr:cNvPicPr/>
      </xdr:nvPicPr>
      <xdr:blipFill>
        <a:blip xmlns:r="http://schemas.openxmlformats.org/officeDocument/2006/relationships" r:embed="rId6" cstate="print"/>
        <a:srcRect l="13571" r="8571"/>
        <a:stretch>
          <a:fillRect/>
        </a:stretch>
      </xdr:blipFill>
      <xdr:spPr bwMode="auto">
        <a:xfrm>
          <a:off x="2886075" y="30060900"/>
          <a:ext cx="1038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200026</xdr:colOff>
      <xdr:row>5</xdr:row>
      <xdr:rowOff>133350</xdr:rowOff>
    </xdr:from>
    <xdr:to>
      <xdr:col>3</xdr:col>
      <xdr:colOff>1266826</xdr:colOff>
      <xdr:row>5</xdr:row>
      <xdr:rowOff>799555</xdr:rowOff>
    </xdr:to>
    <xdr:pic>
      <xdr:nvPicPr>
        <xdr:cNvPr id="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1" y="39062025"/>
          <a:ext cx="1066800" cy="7519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409575</xdr:colOff>
      <xdr:row>6</xdr:row>
      <xdr:rowOff>19050</xdr:rowOff>
    </xdr:from>
    <xdr:to>
      <xdr:col>3</xdr:col>
      <xdr:colOff>1314450</xdr:colOff>
      <xdr:row>6</xdr:row>
      <xdr:rowOff>685800</xdr:rowOff>
    </xdr:to>
    <xdr:pic>
      <xdr:nvPicPr>
        <xdr:cNvPr id="18" name="Рисунок 17" descr="k7mini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7143" r="15000"/>
        <a:stretch>
          <a:fillRect/>
        </a:stretch>
      </xdr:blipFill>
      <xdr:spPr>
        <a:xfrm>
          <a:off x="2895600" y="35147250"/>
          <a:ext cx="904875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7</xdr:row>
      <xdr:rowOff>85725</xdr:rowOff>
    </xdr:from>
    <xdr:to>
      <xdr:col>3</xdr:col>
      <xdr:colOff>1409700</xdr:colOff>
      <xdr:row>7</xdr:row>
      <xdr:rowOff>704850</xdr:rowOff>
    </xdr:to>
    <xdr:pic>
      <xdr:nvPicPr>
        <xdr:cNvPr id="19" name="Рисунок 58" descr="песочница открытая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71775" y="40166925"/>
          <a:ext cx="11239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8</xdr:row>
      <xdr:rowOff>76200</xdr:rowOff>
    </xdr:from>
    <xdr:to>
      <xdr:col>3</xdr:col>
      <xdr:colOff>1285875</xdr:colOff>
      <xdr:row>8</xdr:row>
      <xdr:rowOff>742950</xdr:rowOff>
    </xdr:to>
    <xdr:pic>
      <xdr:nvPicPr>
        <xdr:cNvPr id="20" name="Рисунок 19" descr="Z:\Юле картинки\p19mini.png"/>
        <xdr:cNvPicPr/>
      </xdr:nvPicPr>
      <xdr:blipFill>
        <a:blip xmlns:r="http://schemas.openxmlformats.org/officeDocument/2006/relationships" r:embed="rId10" cstate="print"/>
        <a:srcRect l="15714" r="14286"/>
        <a:stretch>
          <a:fillRect/>
        </a:stretch>
      </xdr:blipFill>
      <xdr:spPr bwMode="auto">
        <a:xfrm>
          <a:off x="2838450" y="43586400"/>
          <a:ext cx="933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4</xdr:row>
      <xdr:rowOff>219075</xdr:rowOff>
    </xdr:from>
    <xdr:to>
      <xdr:col>3</xdr:col>
      <xdr:colOff>609600</xdr:colOff>
      <xdr:row>4</xdr:row>
      <xdr:rowOff>219075</xdr:rowOff>
    </xdr:to>
    <xdr:pic>
      <xdr:nvPicPr>
        <xdr:cNvPr id="2" name="Рисунок 1" descr="C:\Users\Julia\Desktop\Юле картинки\dm1mini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0714" r="21429"/>
        <a:stretch>
          <a:fillRect/>
        </a:stretch>
      </xdr:blipFill>
      <xdr:spPr bwMode="auto">
        <a:xfrm>
          <a:off x="1781175" y="185737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5</xdr:row>
      <xdr:rowOff>304800</xdr:rowOff>
    </xdr:from>
    <xdr:to>
      <xdr:col>3</xdr:col>
      <xdr:colOff>609600</xdr:colOff>
      <xdr:row>5</xdr:row>
      <xdr:rowOff>304800</xdr:rowOff>
    </xdr:to>
    <xdr:pic>
      <xdr:nvPicPr>
        <xdr:cNvPr id="3" name="Рисунок 2" descr="Песочница скрышками лавочками П - 1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95450" y="325755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388803</xdr:colOff>
      <xdr:row>3</xdr:row>
      <xdr:rowOff>266699</xdr:rowOff>
    </xdr:from>
    <xdr:to>
      <xdr:col>3</xdr:col>
      <xdr:colOff>1133475</xdr:colOff>
      <xdr:row>3</xdr:row>
      <xdr:rowOff>1009135</xdr:rowOff>
    </xdr:to>
    <xdr:pic>
      <xdr:nvPicPr>
        <xdr:cNvPr id="12" name="Рисунок 11" descr="482861247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41378" y="590549"/>
          <a:ext cx="744672" cy="742436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4</xdr:row>
      <xdr:rowOff>133350</xdr:rowOff>
    </xdr:from>
    <xdr:to>
      <xdr:col>3</xdr:col>
      <xdr:colOff>1333500</xdr:colOff>
      <xdr:row>4</xdr:row>
      <xdr:rowOff>800100</xdr:rowOff>
    </xdr:to>
    <xdr:pic>
      <xdr:nvPicPr>
        <xdr:cNvPr id="13" name="Рисунок 12" descr="C:\Users\Julia\Desktop\Юле картинки\ic17mini.png"/>
        <xdr:cNvPicPr/>
      </xdr:nvPicPr>
      <xdr:blipFill>
        <a:blip xmlns:r="http://schemas.openxmlformats.org/officeDocument/2006/relationships" r:embed="rId4" cstate="print"/>
        <a:srcRect l="18571" r="19286"/>
        <a:stretch>
          <a:fillRect/>
        </a:stretch>
      </xdr:blipFill>
      <xdr:spPr bwMode="auto">
        <a:xfrm>
          <a:off x="2990850" y="3200400"/>
          <a:ext cx="8286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5</xdr:row>
      <xdr:rowOff>94145</xdr:rowOff>
    </xdr:from>
    <xdr:to>
      <xdr:col>3</xdr:col>
      <xdr:colOff>1038225</xdr:colOff>
      <xdr:row>5</xdr:row>
      <xdr:rowOff>981075</xdr:rowOff>
    </xdr:to>
    <xdr:pic>
      <xdr:nvPicPr>
        <xdr:cNvPr id="14" name="Рисунок 13" descr="6150_s1_kartochka_tovara_400_400_5_100-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86000" y="3046895"/>
          <a:ext cx="504825" cy="88693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6</xdr:row>
      <xdr:rowOff>28575</xdr:rowOff>
    </xdr:from>
    <xdr:to>
      <xdr:col>3</xdr:col>
      <xdr:colOff>1043850</xdr:colOff>
      <xdr:row>6</xdr:row>
      <xdr:rowOff>748575</xdr:rowOff>
    </xdr:to>
    <xdr:pic>
      <xdr:nvPicPr>
        <xdr:cNvPr id="15" name="Рисунок 14" descr="004312-s1-kartochka-tovara1_400_400_5_1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76450" y="4038600"/>
          <a:ext cx="720000" cy="72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4</xdr:row>
      <xdr:rowOff>219075</xdr:rowOff>
    </xdr:from>
    <xdr:to>
      <xdr:col>3</xdr:col>
      <xdr:colOff>609600</xdr:colOff>
      <xdr:row>4</xdr:row>
      <xdr:rowOff>219075</xdr:rowOff>
    </xdr:to>
    <xdr:pic>
      <xdr:nvPicPr>
        <xdr:cNvPr id="2" name="Рисунок 1" descr="C:\Users\Julia\Desktop\Юле картинки\dm1mini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0714" r="21429"/>
        <a:stretch>
          <a:fillRect/>
        </a:stretch>
      </xdr:blipFill>
      <xdr:spPr bwMode="auto">
        <a:xfrm>
          <a:off x="1981200" y="345757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5</xdr:row>
      <xdr:rowOff>304800</xdr:rowOff>
    </xdr:from>
    <xdr:to>
      <xdr:col>3</xdr:col>
      <xdr:colOff>609600</xdr:colOff>
      <xdr:row>5</xdr:row>
      <xdr:rowOff>304800</xdr:rowOff>
    </xdr:to>
    <xdr:pic>
      <xdr:nvPicPr>
        <xdr:cNvPr id="3" name="Рисунок 2" descr="Песочница скрышками лавочками П - 1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485775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3</xdr:row>
      <xdr:rowOff>95250</xdr:rowOff>
    </xdr:from>
    <xdr:to>
      <xdr:col>3</xdr:col>
      <xdr:colOff>1314450</xdr:colOff>
      <xdr:row>3</xdr:row>
      <xdr:rowOff>762000</xdr:rowOff>
    </xdr:to>
    <xdr:pic>
      <xdr:nvPicPr>
        <xdr:cNvPr id="8" name="Рисунок 7" descr="C:\Users\Julia\Desktop\Юле картинки\p10mini.png"/>
        <xdr:cNvPicPr/>
      </xdr:nvPicPr>
      <xdr:blipFill>
        <a:blip xmlns:r="http://schemas.openxmlformats.org/officeDocument/2006/relationships" r:embed="rId3" cstate="print"/>
        <a:srcRect l="12857" r="14286"/>
        <a:stretch>
          <a:fillRect/>
        </a:stretch>
      </xdr:blipFill>
      <xdr:spPr bwMode="auto">
        <a:xfrm>
          <a:off x="2828925" y="41043225"/>
          <a:ext cx="971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190500</xdr:colOff>
      <xdr:row>4</xdr:row>
      <xdr:rowOff>133350</xdr:rowOff>
    </xdr:from>
    <xdr:to>
      <xdr:col>3</xdr:col>
      <xdr:colOff>1304925</xdr:colOff>
      <xdr:row>4</xdr:row>
      <xdr:rowOff>1104900</xdr:rowOff>
    </xdr:to>
    <xdr:pic>
      <xdr:nvPicPr>
        <xdr:cNvPr id="1025" name="Рисунок 7" descr="http://436244.ssl.1c-bitrix-cdn.ru/upload/iblock/bf4/bf440adc767a65d654b3675f8fa0e83c.jpg?1415633004404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7788" t="21569" r="25962" b="11765"/>
        <a:stretch>
          <a:fillRect/>
        </a:stretch>
      </xdr:blipFill>
      <xdr:spPr bwMode="auto">
        <a:xfrm>
          <a:off x="1943100" y="3371850"/>
          <a:ext cx="11144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495300</xdr:colOff>
      <xdr:row>5</xdr:row>
      <xdr:rowOff>180976</xdr:rowOff>
    </xdr:from>
    <xdr:to>
      <xdr:col>3</xdr:col>
      <xdr:colOff>969149</xdr:colOff>
      <xdr:row>5</xdr:row>
      <xdr:rowOff>885826</xdr:rowOff>
    </xdr:to>
    <xdr:pic>
      <xdr:nvPicPr>
        <xdr:cNvPr id="4" name="Изображение3" descr="C:\Users\1\Desktop\98acf5e6c6762e87562493dcb2e88ee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6943" t="11310" r="31606" b="17856"/>
        <a:stretch>
          <a:fillRect/>
        </a:stretch>
      </xdr:blipFill>
      <xdr:spPr bwMode="auto">
        <a:xfrm>
          <a:off x="2247900" y="4733926"/>
          <a:ext cx="47384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342900</xdr:colOff>
      <xdr:row>6</xdr:row>
      <xdr:rowOff>114301</xdr:rowOff>
    </xdr:from>
    <xdr:to>
      <xdr:col>3</xdr:col>
      <xdr:colOff>1209675</xdr:colOff>
      <xdr:row>6</xdr:row>
      <xdr:rowOff>770645</xdr:rowOff>
    </xdr:to>
    <xdr:pic>
      <xdr:nvPicPr>
        <xdr:cNvPr id="1026" name="Рисунок 4" descr="СО-03.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5435" t="25607" r="13010" b="6126"/>
        <a:stretch>
          <a:fillRect/>
        </a:stretch>
      </xdr:blipFill>
      <xdr:spPr bwMode="auto">
        <a:xfrm>
          <a:off x="2095500" y="5724526"/>
          <a:ext cx="866775" cy="656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638176</xdr:colOff>
      <xdr:row>7</xdr:row>
      <xdr:rowOff>38101</xdr:rowOff>
    </xdr:from>
    <xdr:to>
      <xdr:col>3</xdr:col>
      <xdr:colOff>1038226</xdr:colOff>
      <xdr:row>7</xdr:row>
      <xdr:rowOff>690237</xdr:rowOff>
    </xdr:to>
    <xdr:pic>
      <xdr:nvPicPr>
        <xdr:cNvPr id="1027" name="Рисунок 11" descr="http://436244.ssl.1c-bitrix-cdn.ru/upload/iblock/2a1/2a135d77a835bcdfa375a2488acb36ef.jpg?1415633018338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32212" t="2857" r="32692" b="12143"/>
        <a:stretch>
          <a:fillRect/>
        </a:stretch>
      </xdr:blipFill>
      <xdr:spPr bwMode="auto">
        <a:xfrm>
          <a:off x="2390776" y="6448426"/>
          <a:ext cx="400050" cy="652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247651</xdr:colOff>
      <xdr:row>8</xdr:row>
      <xdr:rowOff>161925</xdr:rowOff>
    </xdr:from>
    <xdr:to>
      <xdr:col>3</xdr:col>
      <xdr:colOff>1428751</xdr:colOff>
      <xdr:row>8</xdr:row>
      <xdr:rowOff>915692</xdr:rowOff>
    </xdr:to>
    <xdr:pic>
      <xdr:nvPicPr>
        <xdr:cNvPr id="1028" name="Рисунок 46" descr="ПС-01К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27138" b="18497"/>
        <a:stretch>
          <a:fillRect/>
        </a:stretch>
      </xdr:blipFill>
      <xdr:spPr bwMode="auto">
        <a:xfrm>
          <a:off x="2000251" y="7372350"/>
          <a:ext cx="1181100" cy="753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476250</xdr:colOff>
      <xdr:row>9</xdr:row>
      <xdr:rowOff>76200</xdr:rowOff>
    </xdr:from>
    <xdr:to>
      <xdr:col>3</xdr:col>
      <xdr:colOff>1047750</xdr:colOff>
      <xdr:row>9</xdr:row>
      <xdr:rowOff>922460</xdr:rowOff>
    </xdr:to>
    <xdr:pic>
      <xdr:nvPicPr>
        <xdr:cNvPr id="1029" name="Изображение1" descr="C:\Users\Dima\AppData\Local\Temp\Rar$DIa0.744\PS-111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21839" t="13004" r="18391" b="17937"/>
        <a:stretch>
          <a:fillRect/>
        </a:stretch>
      </xdr:blipFill>
      <xdr:spPr bwMode="auto">
        <a:xfrm>
          <a:off x="2228850" y="8372475"/>
          <a:ext cx="571500" cy="84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400050</xdr:colOff>
      <xdr:row>10</xdr:row>
      <xdr:rowOff>190500</xdr:rowOff>
    </xdr:from>
    <xdr:to>
      <xdr:col>3</xdr:col>
      <xdr:colOff>1027821</xdr:colOff>
      <xdr:row>10</xdr:row>
      <xdr:rowOff>885825</xdr:rowOff>
    </xdr:to>
    <xdr:pic>
      <xdr:nvPicPr>
        <xdr:cNvPr id="1030" name="Изображение2" descr="C:\Users\Dima\Downloads\PS-191 (1)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21978" t="15578" r="21978" b="19095"/>
        <a:stretch>
          <a:fillRect/>
        </a:stretch>
      </xdr:blipFill>
      <xdr:spPr bwMode="auto">
        <a:xfrm>
          <a:off x="2152650" y="9553575"/>
          <a:ext cx="627771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514350</xdr:colOff>
      <xdr:row>11</xdr:row>
      <xdr:rowOff>114301</xdr:rowOff>
    </xdr:from>
    <xdr:to>
      <xdr:col>3</xdr:col>
      <xdr:colOff>1019175</xdr:colOff>
      <xdr:row>11</xdr:row>
      <xdr:rowOff>648533</xdr:rowOff>
    </xdr:to>
    <xdr:pic>
      <xdr:nvPicPr>
        <xdr:cNvPr id="1031" name="Рисунок 5" descr="http://436244.ssl.1c-bitrix-cdn.ru/upload/iblock/b68/b68937db6d9441c6047453fc0bd6c921.jpeg?1415633027331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19022" t="20714" r="25000" b="1429"/>
        <a:stretch>
          <a:fillRect/>
        </a:stretch>
      </xdr:blipFill>
      <xdr:spPr bwMode="auto">
        <a:xfrm>
          <a:off x="2266950" y="10525126"/>
          <a:ext cx="504825" cy="534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476250</xdr:colOff>
      <xdr:row>12</xdr:row>
      <xdr:rowOff>128709</xdr:rowOff>
    </xdr:from>
    <xdr:to>
      <xdr:col>3</xdr:col>
      <xdr:colOff>1019175</xdr:colOff>
      <xdr:row>12</xdr:row>
      <xdr:rowOff>1038224</xdr:rowOff>
    </xdr:to>
    <xdr:pic>
      <xdr:nvPicPr>
        <xdr:cNvPr id="1032" name="Рисунок 52" descr="СО-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27870" t="9010" r="28960" b="18414"/>
        <a:stretch>
          <a:fillRect/>
        </a:stretch>
      </xdr:blipFill>
      <xdr:spPr bwMode="auto">
        <a:xfrm>
          <a:off x="2228850" y="11587284"/>
          <a:ext cx="542925" cy="909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2</xdr:row>
      <xdr:rowOff>219075</xdr:rowOff>
    </xdr:from>
    <xdr:to>
      <xdr:col>3</xdr:col>
      <xdr:colOff>609600</xdr:colOff>
      <xdr:row>2</xdr:row>
      <xdr:rowOff>219075</xdr:rowOff>
    </xdr:to>
    <xdr:pic>
      <xdr:nvPicPr>
        <xdr:cNvPr id="2" name="Рисунок 1" descr="C:\Users\Julia\Desktop\Юле картинки\dm1mini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0714" r="21429"/>
        <a:stretch>
          <a:fillRect/>
        </a:stretch>
      </xdr:blipFill>
      <xdr:spPr bwMode="auto">
        <a:xfrm>
          <a:off x="1981200" y="345757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3</xdr:row>
      <xdr:rowOff>304800</xdr:rowOff>
    </xdr:from>
    <xdr:to>
      <xdr:col>3</xdr:col>
      <xdr:colOff>609600</xdr:colOff>
      <xdr:row>3</xdr:row>
      <xdr:rowOff>304800</xdr:rowOff>
    </xdr:to>
    <xdr:pic>
      <xdr:nvPicPr>
        <xdr:cNvPr id="3" name="Рисунок 2" descr="Песочница скрышками лавочками П - 1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485775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1</xdr:row>
      <xdr:rowOff>40662</xdr:rowOff>
    </xdr:from>
    <xdr:to>
      <xdr:col>3</xdr:col>
      <xdr:colOff>1295400</xdr:colOff>
      <xdr:row>2</xdr:row>
      <xdr:rowOff>3675</xdr:rowOff>
    </xdr:to>
    <xdr:pic>
      <xdr:nvPicPr>
        <xdr:cNvPr id="14" name="Рисунок 13" descr="Комплек2с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19325" y="364512"/>
          <a:ext cx="962025" cy="915513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1047750</xdr:colOff>
      <xdr:row>3</xdr:row>
      <xdr:rowOff>161925</xdr:rowOff>
    </xdr:from>
    <xdr:to>
      <xdr:col>12</xdr:col>
      <xdr:colOff>21167</xdr:colOff>
      <xdr:row>3</xdr:row>
      <xdr:rowOff>895350</xdr:rowOff>
    </xdr:to>
    <xdr:pic>
      <xdr:nvPicPr>
        <xdr:cNvPr id="1025" name="Picture 1" descr="http://www.sportlinedv.ru/pic/tovar/106980_b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t="18000" b="19000"/>
        <a:stretch>
          <a:fillRect/>
        </a:stretch>
      </xdr:blipFill>
      <xdr:spPr bwMode="auto">
        <a:xfrm>
          <a:off x="9525000" y="4714875"/>
          <a:ext cx="1164167" cy="73342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32463</xdr:colOff>
      <xdr:row>2</xdr:row>
      <xdr:rowOff>418147</xdr:rowOff>
    </xdr:from>
    <xdr:to>
      <xdr:col>11</xdr:col>
      <xdr:colOff>1095183</xdr:colOff>
      <xdr:row>3</xdr:row>
      <xdr:rowOff>114301</xdr:rowOff>
    </xdr:to>
    <xdr:pic>
      <xdr:nvPicPr>
        <xdr:cNvPr id="1026" name="Picture 2" descr="http://avenmaf.ru/sites/default/files/styles/full_image/public/vk-5.jpg?itok=zObM9Dj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38438" y="1846897"/>
          <a:ext cx="1062720" cy="74390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1</xdr:row>
      <xdr:rowOff>114300</xdr:rowOff>
    </xdr:from>
    <xdr:to>
      <xdr:col>11</xdr:col>
      <xdr:colOff>940050</xdr:colOff>
      <xdr:row>2</xdr:row>
      <xdr:rowOff>241800</xdr:rowOff>
    </xdr:to>
    <xdr:pic>
      <xdr:nvPicPr>
        <xdr:cNvPr id="1027" name="Picture 3" descr="http://avenmaf.ru/sites/default/files/styles/product/public/t-3d.jpg?itok=2sA1OUuM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629775" y="2038350"/>
          <a:ext cx="8829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1080000</xdr:colOff>
      <xdr:row>4</xdr:row>
      <xdr:rowOff>1080000</xdr:rowOff>
    </xdr:to>
    <xdr:pic>
      <xdr:nvPicPr>
        <xdr:cNvPr id="1028" name="Picture 4" descr="http://www.sportlinedv.ru/pic/tovar/106989_b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572625" y="56102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942975</xdr:colOff>
      <xdr:row>6</xdr:row>
      <xdr:rowOff>142875</xdr:rowOff>
    </xdr:to>
    <xdr:pic>
      <xdr:nvPicPr>
        <xdr:cNvPr id="1029" name="Picture 5" descr="http://www.sport-komplekt.ru/pic/tovar/54527_b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72625" y="6734175"/>
          <a:ext cx="942975" cy="9429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47625</xdr:colOff>
      <xdr:row>6</xdr:row>
      <xdr:rowOff>95250</xdr:rowOff>
    </xdr:from>
    <xdr:to>
      <xdr:col>11</xdr:col>
      <xdr:colOff>1028700</xdr:colOff>
      <xdr:row>6</xdr:row>
      <xdr:rowOff>1076325</xdr:rowOff>
    </xdr:to>
    <xdr:pic>
      <xdr:nvPicPr>
        <xdr:cNvPr id="1030" name="Picture 6" descr="http://www.sportlinedv.ru/pic/tovar/106677_b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620250" y="7629525"/>
          <a:ext cx="981075" cy="9810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114300</xdr:colOff>
      <xdr:row>7</xdr:row>
      <xdr:rowOff>57150</xdr:rowOff>
    </xdr:from>
    <xdr:to>
      <xdr:col>11</xdr:col>
      <xdr:colOff>1022850</xdr:colOff>
      <xdr:row>7</xdr:row>
      <xdr:rowOff>965700</xdr:rowOff>
    </xdr:to>
    <xdr:pic>
      <xdr:nvPicPr>
        <xdr:cNvPr id="1031" name="Picture 7" descr="http://www.sportlinedv.ru/pic/tovar/105738_b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686925" y="8677275"/>
          <a:ext cx="908550" cy="908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11</xdr:col>
      <xdr:colOff>1080000</xdr:colOff>
      <xdr:row>9</xdr:row>
      <xdr:rowOff>32250</xdr:rowOff>
    </xdr:to>
    <xdr:pic>
      <xdr:nvPicPr>
        <xdr:cNvPr id="1032" name="Picture 8" descr="http://www.sportlinedv.ru/pic/tovar/106830_b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572625" y="96869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1080000</xdr:colOff>
      <xdr:row>10</xdr:row>
      <xdr:rowOff>32250</xdr:rowOff>
    </xdr:to>
    <xdr:pic>
      <xdr:nvPicPr>
        <xdr:cNvPr id="1033" name="Picture 9" descr="http://www.sportlinedv.ru/pic/tovar/105771_b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572625" y="107346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11</xdr:col>
      <xdr:colOff>1080000</xdr:colOff>
      <xdr:row>11</xdr:row>
      <xdr:rowOff>32250</xdr:rowOff>
    </xdr:to>
    <xdr:pic>
      <xdr:nvPicPr>
        <xdr:cNvPr id="1034" name="Picture 10" descr="http://www.sportlinedv.ru/pic/tovar/105929_b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572625" y="1178242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1080000</xdr:colOff>
      <xdr:row>11</xdr:row>
      <xdr:rowOff>1080000</xdr:rowOff>
    </xdr:to>
    <xdr:pic>
      <xdr:nvPicPr>
        <xdr:cNvPr id="1035" name="Picture 11" descr="http://www.sportlinedv.ru/pic/tovar/106899_b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705975" y="108489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171450</xdr:colOff>
      <xdr:row>12</xdr:row>
      <xdr:rowOff>136730</xdr:rowOff>
    </xdr:from>
    <xdr:to>
      <xdr:col>11</xdr:col>
      <xdr:colOff>933450</xdr:colOff>
      <xdr:row>12</xdr:row>
      <xdr:rowOff>1095375</xdr:rowOff>
    </xdr:to>
    <xdr:pic>
      <xdr:nvPicPr>
        <xdr:cNvPr id="26" name="Picture 276" descr="temp_ijugacm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l="20128" r="20919"/>
        <a:stretch>
          <a:fillRect/>
        </a:stretch>
      </xdr:blipFill>
      <xdr:spPr bwMode="auto">
        <a:xfrm>
          <a:off x="9744075" y="14205155"/>
          <a:ext cx="762000" cy="958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1080000</xdr:colOff>
      <xdr:row>13</xdr:row>
      <xdr:rowOff>1080000</xdr:rowOff>
    </xdr:to>
    <xdr:pic>
      <xdr:nvPicPr>
        <xdr:cNvPr id="1036" name="Picture 12" descr="http://www.sportlinedv.ru/pic/tovar/106998_b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572625" y="15306675"/>
          <a:ext cx="1080000" cy="10800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171450</xdr:colOff>
      <xdr:row>14</xdr:row>
      <xdr:rowOff>28575</xdr:rowOff>
    </xdr:from>
    <xdr:to>
      <xdr:col>11</xdr:col>
      <xdr:colOff>885825</xdr:colOff>
      <xdr:row>14</xdr:row>
      <xdr:rowOff>742950</xdr:rowOff>
    </xdr:to>
    <xdr:pic>
      <xdr:nvPicPr>
        <xdr:cNvPr id="1037" name="Picture 13" descr="http://www.sportlinedv.ru/pic/tovar/105962_b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44075" y="16573500"/>
          <a:ext cx="714375" cy="714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390525</xdr:colOff>
      <xdr:row>15</xdr:row>
      <xdr:rowOff>104775</xdr:rowOff>
    </xdr:from>
    <xdr:to>
      <xdr:col>3</xdr:col>
      <xdr:colOff>1133475</xdr:colOff>
      <xdr:row>15</xdr:row>
      <xdr:rowOff>847725</xdr:rowOff>
    </xdr:to>
    <xdr:pic>
      <xdr:nvPicPr>
        <xdr:cNvPr id="1038" name="Picture 14" descr="http://www.sportlinedv.ru/pic/tovar/106831_b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76475" y="17449800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4</xdr:row>
      <xdr:rowOff>76199</xdr:rowOff>
    </xdr:from>
    <xdr:to>
      <xdr:col>3</xdr:col>
      <xdr:colOff>1343025</xdr:colOff>
      <xdr:row>4</xdr:row>
      <xdr:rowOff>899024</xdr:rowOff>
    </xdr:to>
    <xdr:pic>
      <xdr:nvPicPr>
        <xdr:cNvPr id="30" name="Рисунок 29" descr="Сборка11111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1202" r="7579"/>
        <a:stretch>
          <a:fillRect/>
        </a:stretch>
      </xdr:blipFill>
      <xdr:spPr>
        <a:xfrm>
          <a:off x="1685925" y="3457574"/>
          <a:ext cx="1295400" cy="822825"/>
        </a:xfrm>
        <a:prstGeom prst="rect">
          <a:avLst/>
        </a:prstGeom>
      </xdr:spPr>
    </xdr:pic>
    <xdr:clientData/>
  </xdr:twoCellAnchor>
  <xdr:twoCellAnchor editAs="oneCell">
    <xdr:from>
      <xdr:col>3</xdr:col>
      <xdr:colOff>137582</xdr:colOff>
      <xdr:row>3</xdr:row>
      <xdr:rowOff>114300</xdr:rowOff>
    </xdr:from>
    <xdr:to>
      <xdr:col>3</xdr:col>
      <xdr:colOff>1136117</xdr:colOff>
      <xdr:row>3</xdr:row>
      <xdr:rowOff>809625</xdr:rowOff>
    </xdr:to>
    <xdr:pic>
      <xdr:nvPicPr>
        <xdr:cNvPr id="31" name="Рисунок 30" descr="Безымянный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775882" y="2438400"/>
          <a:ext cx="998535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5</xdr:row>
      <xdr:rowOff>40888</xdr:rowOff>
    </xdr:from>
    <xdr:to>
      <xdr:col>3</xdr:col>
      <xdr:colOff>1438275</xdr:colOff>
      <xdr:row>6</xdr:row>
      <xdr:rowOff>0</xdr:rowOff>
    </xdr:to>
    <xdr:pic>
      <xdr:nvPicPr>
        <xdr:cNvPr id="33" name="Рисунок 32" descr="ic16mini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4881" r="11905"/>
        <a:stretch>
          <a:fillRect/>
        </a:stretch>
      </xdr:blipFill>
      <xdr:spPr>
        <a:xfrm>
          <a:off x="1962150" y="6775063"/>
          <a:ext cx="1228725" cy="759212"/>
        </a:xfrm>
        <a:prstGeom prst="rect">
          <a:avLst/>
        </a:prstGeom>
      </xdr:spPr>
    </xdr:pic>
    <xdr:clientData/>
  </xdr:twoCellAnchor>
  <xdr:twoCellAnchor editAs="oneCell">
    <xdr:from>
      <xdr:col>3</xdr:col>
      <xdr:colOff>404713</xdr:colOff>
      <xdr:row>6</xdr:row>
      <xdr:rowOff>152399</xdr:rowOff>
    </xdr:from>
    <xdr:to>
      <xdr:col>3</xdr:col>
      <xdr:colOff>1247775</xdr:colOff>
      <xdr:row>6</xdr:row>
      <xdr:rowOff>965191</xdr:rowOff>
    </xdr:to>
    <xdr:pic>
      <xdr:nvPicPr>
        <xdr:cNvPr id="34" name="Рисунок 33" descr="483055374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157313" y="7686674"/>
          <a:ext cx="843062" cy="812792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7</xdr:row>
      <xdr:rowOff>95250</xdr:rowOff>
    </xdr:from>
    <xdr:to>
      <xdr:col>3</xdr:col>
      <xdr:colOff>1228725</xdr:colOff>
      <xdr:row>7</xdr:row>
      <xdr:rowOff>967154</xdr:rowOff>
    </xdr:to>
    <xdr:pic>
      <xdr:nvPicPr>
        <xdr:cNvPr id="35" name="Рисунок 34" descr="p17mini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27143" r="26429"/>
        <a:stretch>
          <a:fillRect/>
        </a:stretch>
      </xdr:blipFill>
      <xdr:spPr>
        <a:xfrm>
          <a:off x="2171700" y="8715375"/>
          <a:ext cx="809625" cy="87190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8</xdr:row>
      <xdr:rowOff>238125</xdr:rowOff>
    </xdr:from>
    <xdr:to>
      <xdr:col>3</xdr:col>
      <xdr:colOff>1409700</xdr:colOff>
      <xdr:row>8</xdr:row>
      <xdr:rowOff>790575</xdr:rowOff>
    </xdr:to>
    <xdr:pic>
      <xdr:nvPicPr>
        <xdr:cNvPr id="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38350" y="9925050"/>
          <a:ext cx="1123950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333375</xdr:colOff>
      <xdr:row>9</xdr:row>
      <xdr:rowOff>114300</xdr:rowOff>
    </xdr:from>
    <xdr:to>
      <xdr:col>3</xdr:col>
      <xdr:colOff>1057275</xdr:colOff>
      <xdr:row>9</xdr:row>
      <xdr:rowOff>685800</xdr:rowOff>
    </xdr:to>
    <xdr:pic>
      <xdr:nvPicPr>
        <xdr:cNvPr id="37" name="Рисунок 36" descr="C:\Users\Julia\Desktop\Юле картинки\s2mini.png"/>
        <xdr:cNvPicPr/>
      </xdr:nvPicPr>
      <xdr:blipFill>
        <a:blip xmlns:r="http://schemas.openxmlformats.org/officeDocument/2006/relationships" r:embed="rId25" cstate="print"/>
        <a:srcRect l="18939" r="23485"/>
        <a:stretch>
          <a:fillRect/>
        </a:stretch>
      </xdr:blipFill>
      <xdr:spPr bwMode="auto">
        <a:xfrm>
          <a:off x="2819400" y="67922775"/>
          <a:ext cx="7239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10</xdr:row>
      <xdr:rowOff>114300</xdr:rowOff>
    </xdr:from>
    <xdr:to>
      <xdr:col>3</xdr:col>
      <xdr:colOff>1200150</xdr:colOff>
      <xdr:row>10</xdr:row>
      <xdr:rowOff>781050</xdr:rowOff>
    </xdr:to>
    <xdr:pic>
      <xdr:nvPicPr>
        <xdr:cNvPr id="38" name="Рисунок 37" descr="C:\Users\Julia\Desktop\Юле картинки\l2mini.png"/>
        <xdr:cNvPicPr/>
      </xdr:nvPicPr>
      <xdr:blipFill>
        <a:blip xmlns:r="http://schemas.openxmlformats.org/officeDocument/2006/relationships" r:embed="rId26" cstate="print"/>
        <a:srcRect l="12857" r="13571"/>
        <a:stretch>
          <a:fillRect/>
        </a:stretch>
      </xdr:blipFill>
      <xdr:spPr bwMode="auto">
        <a:xfrm>
          <a:off x="2705100" y="69646800"/>
          <a:ext cx="9810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12</xdr:row>
      <xdr:rowOff>280113</xdr:rowOff>
    </xdr:from>
    <xdr:to>
      <xdr:col>3</xdr:col>
      <xdr:colOff>1192037</xdr:colOff>
      <xdr:row>12</xdr:row>
      <xdr:rowOff>1038224</xdr:rowOff>
    </xdr:to>
    <xdr:pic>
      <xdr:nvPicPr>
        <xdr:cNvPr id="39" name="Рисунок 41" descr="для сушки белья мф-1.12.02.0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19177" r="19177" b="16438"/>
        <a:stretch>
          <a:fillRect/>
        </a:stretch>
      </xdr:blipFill>
      <xdr:spPr bwMode="auto">
        <a:xfrm>
          <a:off x="2286000" y="14348538"/>
          <a:ext cx="658637" cy="7581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13</xdr:row>
      <xdr:rowOff>161924</xdr:rowOff>
    </xdr:from>
    <xdr:to>
      <xdr:col>3</xdr:col>
      <xdr:colOff>1352550</xdr:colOff>
      <xdr:row>13</xdr:row>
      <xdr:rowOff>742949</xdr:rowOff>
    </xdr:to>
    <xdr:pic>
      <xdr:nvPicPr>
        <xdr:cNvPr id="40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76550" y="74142599"/>
          <a:ext cx="96202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699978</xdr:colOff>
      <xdr:row>14</xdr:row>
      <xdr:rowOff>76200</xdr:rowOff>
    </xdr:from>
    <xdr:to>
      <xdr:col>3</xdr:col>
      <xdr:colOff>1009783</xdr:colOff>
      <xdr:row>14</xdr:row>
      <xdr:rowOff>619125</xdr:rowOff>
    </xdr:to>
    <xdr:pic>
      <xdr:nvPicPr>
        <xdr:cNvPr id="41" name="Рисунок 40" descr="481889630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86003" y="77504925"/>
          <a:ext cx="30980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10</xdr:row>
      <xdr:rowOff>1037073</xdr:rowOff>
    </xdr:from>
    <xdr:to>
      <xdr:col>4</xdr:col>
      <xdr:colOff>0</xdr:colOff>
      <xdr:row>11</xdr:row>
      <xdr:rowOff>1228724</xdr:rowOff>
    </xdr:to>
    <xdr:pic>
      <xdr:nvPicPr>
        <xdr:cNvPr id="42" name="Рисунок 41" descr="ic15mini.pn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6176" r="10784"/>
        <a:stretch>
          <a:fillRect/>
        </a:stretch>
      </xdr:blipFill>
      <xdr:spPr>
        <a:xfrm>
          <a:off x="1628775" y="10590648"/>
          <a:ext cx="1466850" cy="123940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16</xdr:row>
      <xdr:rowOff>19050</xdr:rowOff>
    </xdr:from>
    <xdr:to>
      <xdr:col>3</xdr:col>
      <xdr:colOff>1314450</xdr:colOff>
      <xdr:row>16</xdr:row>
      <xdr:rowOff>685800</xdr:rowOff>
    </xdr:to>
    <xdr:pic>
      <xdr:nvPicPr>
        <xdr:cNvPr id="43" name="Рисунок 42" descr="k7mini.pn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7143" r="15000"/>
        <a:stretch>
          <a:fillRect/>
        </a:stretch>
      </xdr:blipFill>
      <xdr:spPr>
        <a:xfrm>
          <a:off x="2895600" y="35147250"/>
          <a:ext cx="904875" cy="66675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15</xdr:row>
      <xdr:rowOff>161925</xdr:rowOff>
    </xdr:from>
    <xdr:to>
      <xdr:col>11</xdr:col>
      <xdr:colOff>942975</xdr:colOff>
      <xdr:row>15</xdr:row>
      <xdr:rowOff>904875</xdr:rowOff>
    </xdr:to>
    <xdr:pic>
      <xdr:nvPicPr>
        <xdr:cNvPr id="44" name="Picture 14" descr="http://www.sportlinedv.ru/pic/tovar/106831_b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906000" y="17506950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523875</xdr:colOff>
      <xdr:row>17</xdr:row>
      <xdr:rowOff>38100</xdr:rowOff>
    </xdr:from>
    <xdr:to>
      <xdr:col>3</xdr:col>
      <xdr:colOff>1190625</xdr:colOff>
      <xdr:row>17</xdr:row>
      <xdr:rowOff>704850</xdr:rowOff>
    </xdr:to>
    <xdr:pic>
      <xdr:nvPicPr>
        <xdr:cNvPr id="45" name="Рисунок 44" descr="k6mini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26429" r="23571"/>
        <a:stretch>
          <a:fillRect/>
        </a:stretch>
      </xdr:blipFill>
      <xdr:spPr>
        <a:xfrm>
          <a:off x="3009900" y="34404300"/>
          <a:ext cx="666750" cy="6667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2</xdr:row>
      <xdr:rowOff>219075</xdr:rowOff>
    </xdr:from>
    <xdr:to>
      <xdr:col>3</xdr:col>
      <xdr:colOff>609600</xdr:colOff>
      <xdr:row>2</xdr:row>
      <xdr:rowOff>219075</xdr:rowOff>
    </xdr:to>
    <xdr:pic>
      <xdr:nvPicPr>
        <xdr:cNvPr id="2" name="Рисунок 1" descr="C:\Users\Julia\Desktop\Юле картинки\dm1mini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0714" r="21429"/>
        <a:stretch>
          <a:fillRect/>
        </a:stretch>
      </xdr:blipFill>
      <xdr:spPr bwMode="auto">
        <a:xfrm>
          <a:off x="1866900" y="149542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3</xdr:row>
      <xdr:rowOff>304800</xdr:rowOff>
    </xdr:from>
    <xdr:to>
      <xdr:col>3</xdr:col>
      <xdr:colOff>609600</xdr:colOff>
      <xdr:row>3</xdr:row>
      <xdr:rowOff>304800</xdr:rowOff>
    </xdr:to>
    <xdr:pic>
      <xdr:nvPicPr>
        <xdr:cNvPr id="3" name="Рисунок 2" descr="Песочница скрышками лавочками П - 1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81175" y="262890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333376</xdr:colOff>
      <xdr:row>1</xdr:row>
      <xdr:rowOff>40663</xdr:rowOff>
    </xdr:from>
    <xdr:to>
      <xdr:col>3</xdr:col>
      <xdr:colOff>1171432</xdr:colOff>
      <xdr:row>1</xdr:row>
      <xdr:rowOff>838201</xdr:rowOff>
    </xdr:to>
    <xdr:pic>
      <xdr:nvPicPr>
        <xdr:cNvPr id="4" name="Рисунок 3" descr="Комплек2с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71676" y="364513"/>
          <a:ext cx="838056" cy="797538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15</xdr:row>
      <xdr:rowOff>47625</xdr:rowOff>
    </xdr:from>
    <xdr:to>
      <xdr:col>3</xdr:col>
      <xdr:colOff>981075</xdr:colOff>
      <xdr:row>15</xdr:row>
      <xdr:rowOff>790575</xdr:rowOff>
    </xdr:to>
    <xdr:pic>
      <xdr:nvPicPr>
        <xdr:cNvPr id="19" name="Picture 14" descr="http://www.sportlinedv.ru/pic/tovar/106831_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76425" y="14411325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4</xdr:row>
      <xdr:rowOff>76199</xdr:rowOff>
    </xdr:from>
    <xdr:to>
      <xdr:col>3</xdr:col>
      <xdr:colOff>1343025</xdr:colOff>
      <xdr:row>4</xdr:row>
      <xdr:rowOff>899024</xdr:rowOff>
    </xdr:to>
    <xdr:pic>
      <xdr:nvPicPr>
        <xdr:cNvPr id="20" name="Рисунок 19" descr="Сборка11111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1202" r="7579"/>
        <a:stretch>
          <a:fillRect/>
        </a:stretch>
      </xdr:blipFill>
      <xdr:spPr>
        <a:xfrm>
          <a:off x="1685925" y="3457574"/>
          <a:ext cx="1295400" cy="822825"/>
        </a:xfrm>
        <a:prstGeom prst="rect">
          <a:avLst/>
        </a:prstGeom>
      </xdr:spPr>
    </xdr:pic>
    <xdr:clientData/>
  </xdr:twoCellAnchor>
  <xdr:twoCellAnchor editAs="oneCell">
    <xdr:from>
      <xdr:col>3</xdr:col>
      <xdr:colOff>137582</xdr:colOff>
      <xdr:row>3</xdr:row>
      <xdr:rowOff>114300</xdr:rowOff>
    </xdr:from>
    <xdr:to>
      <xdr:col>3</xdr:col>
      <xdr:colOff>1136117</xdr:colOff>
      <xdr:row>4</xdr:row>
      <xdr:rowOff>0</xdr:rowOff>
    </xdr:to>
    <xdr:pic>
      <xdr:nvPicPr>
        <xdr:cNvPr id="21" name="Рисунок 20" descr="Безымянный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75882" y="2438400"/>
          <a:ext cx="998535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5</xdr:row>
      <xdr:rowOff>40888</xdr:rowOff>
    </xdr:from>
    <xdr:to>
      <xdr:col>3</xdr:col>
      <xdr:colOff>1438275</xdr:colOff>
      <xdr:row>6</xdr:row>
      <xdr:rowOff>0</xdr:rowOff>
    </xdr:to>
    <xdr:pic>
      <xdr:nvPicPr>
        <xdr:cNvPr id="22" name="Рисунок 21" descr="ic16mini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4881" r="11905"/>
        <a:stretch>
          <a:fillRect/>
        </a:stretch>
      </xdr:blipFill>
      <xdr:spPr>
        <a:xfrm>
          <a:off x="1847850" y="4546213"/>
          <a:ext cx="1228725" cy="759212"/>
        </a:xfrm>
        <a:prstGeom prst="rect">
          <a:avLst/>
        </a:prstGeom>
      </xdr:spPr>
    </xdr:pic>
    <xdr:clientData/>
  </xdr:twoCellAnchor>
  <xdr:twoCellAnchor editAs="oneCell">
    <xdr:from>
      <xdr:col>3</xdr:col>
      <xdr:colOff>252313</xdr:colOff>
      <xdr:row>6</xdr:row>
      <xdr:rowOff>76199</xdr:rowOff>
    </xdr:from>
    <xdr:to>
      <xdr:col>3</xdr:col>
      <xdr:colOff>1095375</xdr:colOff>
      <xdr:row>6</xdr:row>
      <xdr:rowOff>888991</xdr:rowOff>
    </xdr:to>
    <xdr:pic>
      <xdr:nvPicPr>
        <xdr:cNvPr id="23" name="Рисунок 22" descr="483055374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90613" y="5381624"/>
          <a:ext cx="843062" cy="812792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7</xdr:row>
      <xdr:rowOff>66675</xdr:rowOff>
    </xdr:from>
    <xdr:to>
      <xdr:col>3</xdr:col>
      <xdr:colOff>1039586</xdr:colOff>
      <xdr:row>7</xdr:row>
      <xdr:rowOff>786179</xdr:rowOff>
    </xdr:to>
    <xdr:pic>
      <xdr:nvPicPr>
        <xdr:cNvPr id="24" name="Рисунок 23" descr="p17mini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7143" r="26429"/>
        <a:stretch>
          <a:fillRect/>
        </a:stretch>
      </xdr:blipFill>
      <xdr:spPr>
        <a:xfrm>
          <a:off x="2009775" y="5534025"/>
          <a:ext cx="668111" cy="71950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8</xdr:row>
      <xdr:rowOff>123825</xdr:rowOff>
    </xdr:from>
    <xdr:to>
      <xdr:col>3</xdr:col>
      <xdr:colOff>1333500</xdr:colOff>
      <xdr:row>8</xdr:row>
      <xdr:rowOff>676275</xdr:rowOff>
    </xdr:to>
    <xdr:pic>
      <xdr:nvPicPr>
        <xdr:cNvPr id="2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47850" y="7581900"/>
          <a:ext cx="1123950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333375</xdr:colOff>
      <xdr:row>9</xdr:row>
      <xdr:rowOff>114300</xdr:rowOff>
    </xdr:from>
    <xdr:to>
      <xdr:col>3</xdr:col>
      <xdr:colOff>1057275</xdr:colOff>
      <xdr:row>9</xdr:row>
      <xdr:rowOff>685800</xdr:rowOff>
    </xdr:to>
    <xdr:pic>
      <xdr:nvPicPr>
        <xdr:cNvPr id="26" name="Рисунок 25" descr="C:\Users\Julia\Desktop\Юле картинки\s2mini.png"/>
        <xdr:cNvPicPr/>
      </xdr:nvPicPr>
      <xdr:blipFill>
        <a:blip xmlns:r="http://schemas.openxmlformats.org/officeDocument/2006/relationships" r:embed="rId11" cstate="print"/>
        <a:srcRect l="18939" r="23485"/>
        <a:stretch>
          <a:fillRect/>
        </a:stretch>
      </xdr:blipFill>
      <xdr:spPr bwMode="auto">
        <a:xfrm>
          <a:off x="1971675" y="8620125"/>
          <a:ext cx="7239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10</xdr:row>
      <xdr:rowOff>114300</xdr:rowOff>
    </xdr:from>
    <xdr:to>
      <xdr:col>3</xdr:col>
      <xdr:colOff>1200150</xdr:colOff>
      <xdr:row>10</xdr:row>
      <xdr:rowOff>781050</xdr:rowOff>
    </xdr:to>
    <xdr:pic>
      <xdr:nvPicPr>
        <xdr:cNvPr id="27" name="Рисунок 26" descr="C:\Users\Julia\Desktop\Юле картинки\l2mini.png"/>
        <xdr:cNvPicPr/>
      </xdr:nvPicPr>
      <xdr:blipFill>
        <a:blip xmlns:r="http://schemas.openxmlformats.org/officeDocument/2006/relationships" r:embed="rId12" cstate="print"/>
        <a:srcRect l="12857" r="13571"/>
        <a:stretch>
          <a:fillRect/>
        </a:stretch>
      </xdr:blipFill>
      <xdr:spPr bwMode="auto">
        <a:xfrm>
          <a:off x="1857375" y="9667875"/>
          <a:ext cx="9810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12</xdr:row>
      <xdr:rowOff>27254</xdr:rowOff>
    </xdr:from>
    <xdr:to>
      <xdr:col>3</xdr:col>
      <xdr:colOff>1039637</xdr:colOff>
      <xdr:row>12</xdr:row>
      <xdr:rowOff>752474</xdr:rowOff>
    </xdr:to>
    <xdr:pic>
      <xdr:nvPicPr>
        <xdr:cNvPr id="28" name="Рисунок 41" descr="для сушки белья мф-1.12.02.0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9177" r="19177" b="16438"/>
        <a:stretch>
          <a:fillRect/>
        </a:stretch>
      </xdr:blipFill>
      <xdr:spPr bwMode="auto">
        <a:xfrm>
          <a:off x="2047875" y="11866829"/>
          <a:ext cx="630062" cy="725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13</xdr:row>
      <xdr:rowOff>66674</xdr:rowOff>
    </xdr:from>
    <xdr:to>
      <xdr:col>3</xdr:col>
      <xdr:colOff>1200150</xdr:colOff>
      <xdr:row>13</xdr:row>
      <xdr:rowOff>647699</xdr:rowOff>
    </xdr:to>
    <xdr:pic>
      <xdr:nvPicPr>
        <xdr:cNvPr id="29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76425" y="12715874"/>
          <a:ext cx="96202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595203</xdr:colOff>
      <xdr:row>14</xdr:row>
      <xdr:rowOff>76200</xdr:rowOff>
    </xdr:from>
    <xdr:to>
      <xdr:col>3</xdr:col>
      <xdr:colOff>905008</xdr:colOff>
      <xdr:row>14</xdr:row>
      <xdr:rowOff>619125</xdr:rowOff>
    </xdr:to>
    <xdr:pic>
      <xdr:nvPicPr>
        <xdr:cNvPr id="30" name="Рисунок 29" descr="481889630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33503" y="13639800"/>
          <a:ext cx="309805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11</xdr:row>
      <xdr:rowOff>75049</xdr:rowOff>
    </xdr:from>
    <xdr:to>
      <xdr:col>3</xdr:col>
      <xdr:colOff>1362075</xdr:colOff>
      <xdr:row>11</xdr:row>
      <xdr:rowOff>1177633</xdr:rowOff>
    </xdr:to>
    <xdr:pic>
      <xdr:nvPicPr>
        <xdr:cNvPr id="31" name="Рисунок 30" descr="ic15mini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6176" r="10784"/>
        <a:stretch>
          <a:fillRect/>
        </a:stretch>
      </xdr:blipFill>
      <xdr:spPr>
        <a:xfrm>
          <a:off x="1695450" y="8914249"/>
          <a:ext cx="1304925" cy="1102584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16</xdr:row>
      <xdr:rowOff>47625</xdr:rowOff>
    </xdr:from>
    <xdr:to>
      <xdr:col>3</xdr:col>
      <xdr:colOff>1209675</xdr:colOff>
      <xdr:row>16</xdr:row>
      <xdr:rowOff>714375</xdr:rowOff>
    </xdr:to>
    <xdr:pic>
      <xdr:nvPicPr>
        <xdr:cNvPr id="32" name="Рисунок 31" descr="k7mini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7143" r="15000"/>
        <a:stretch>
          <a:fillRect/>
        </a:stretch>
      </xdr:blipFill>
      <xdr:spPr>
        <a:xfrm>
          <a:off x="1943100" y="15420975"/>
          <a:ext cx="904875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28575</xdr:rowOff>
    </xdr:from>
    <xdr:to>
      <xdr:col>3</xdr:col>
      <xdr:colOff>1076325</xdr:colOff>
      <xdr:row>17</xdr:row>
      <xdr:rowOff>695325</xdr:rowOff>
    </xdr:to>
    <xdr:pic>
      <xdr:nvPicPr>
        <xdr:cNvPr id="34" name="Рисунок 33" descr="k6mini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26429" r="23571"/>
        <a:stretch>
          <a:fillRect/>
        </a:stretch>
      </xdr:blipFill>
      <xdr:spPr>
        <a:xfrm>
          <a:off x="2047875" y="16202025"/>
          <a:ext cx="666750" cy="6667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419101</xdr:colOff>
      <xdr:row>1</xdr:row>
      <xdr:rowOff>104774</xdr:rowOff>
    </xdr:from>
    <xdr:to>
      <xdr:col>3</xdr:col>
      <xdr:colOff>1009651</xdr:colOff>
      <xdr:row>1</xdr:row>
      <xdr:rowOff>838199</xdr:rowOff>
    </xdr:to>
    <xdr:pic>
      <xdr:nvPicPr>
        <xdr:cNvPr id="2" name="Рисунок 1" descr="C:\Users\Julia\Desktop\Юле картинки\kp27mini.png"/>
        <xdr:cNvPicPr/>
      </xdr:nvPicPr>
      <xdr:blipFill>
        <a:blip xmlns:r="http://schemas.openxmlformats.org/officeDocument/2006/relationships" r:embed="rId1" cstate="print"/>
        <a:srcRect l="32143" r="30000"/>
        <a:stretch>
          <a:fillRect/>
        </a:stretch>
      </xdr:blipFill>
      <xdr:spPr bwMode="auto">
        <a:xfrm>
          <a:off x="2228851" y="790574"/>
          <a:ext cx="590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8</xdr:row>
      <xdr:rowOff>95250</xdr:rowOff>
    </xdr:from>
    <xdr:to>
      <xdr:col>3</xdr:col>
      <xdr:colOff>1209675</xdr:colOff>
      <xdr:row>8</xdr:row>
      <xdr:rowOff>800099</xdr:rowOff>
    </xdr:to>
    <xdr:pic>
      <xdr:nvPicPr>
        <xdr:cNvPr id="3" name="Рисунок 2" descr="C:\Users\Julia\Desktop\Юле картинки\kb1mini.png"/>
        <xdr:cNvPicPr/>
      </xdr:nvPicPr>
      <xdr:blipFill>
        <a:blip xmlns:r="http://schemas.openxmlformats.org/officeDocument/2006/relationships" r:embed="rId2" cstate="print"/>
        <a:srcRect l="13571" r="8571"/>
        <a:stretch>
          <a:fillRect/>
        </a:stretch>
      </xdr:blipFill>
      <xdr:spPr bwMode="auto">
        <a:xfrm>
          <a:off x="2609850" y="1962150"/>
          <a:ext cx="1057275" cy="704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3</xdr:row>
      <xdr:rowOff>104775</xdr:rowOff>
    </xdr:from>
    <xdr:to>
      <xdr:col>3</xdr:col>
      <xdr:colOff>1276351</xdr:colOff>
      <xdr:row>3</xdr:row>
      <xdr:rowOff>889544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5306"/>
        <a:stretch>
          <a:fillRect/>
        </a:stretch>
      </xdr:blipFill>
      <xdr:spPr bwMode="auto">
        <a:xfrm>
          <a:off x="2790825" y="2905125"/>
          <a:ext cx="942976" cy="7847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390524</xdr:colOff>
      <xdr:row>4</xdr:row>
      <xdr:rowOff>95250</xdr:rowOff>
    </xdr:from>
    <xdr:to>
      <xdr:col>3</xdr:col>
      <xdr:colOff>1123949</xdr:colOff>
      <xdr:row>4</xdr:row>
      <xdr:rowOff>828675</xdr:rowOff>
    </xdr:to>
    <xdr:pic>
      <xdr:nvPicPr>
        <xdr:cNvPr id="5" name="Рисунок 4" descr="k6mini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6429" r="23571"/>
        <a:stretch>
          <a:fillRect/>
        </a:stretch>
      </xdr:blipFill>
      <xdr:spPr>
        <a:xfrm>
          <a:off x="2847974" y="382905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5</xdr:row>
      <xdr:rowOff>133350</xdr:rowOff>
    </xdr:from>
    <xdr:to>
      <xdr:col>3</xdr:col>
      <xdr:colOff>1162050</xdr:colOff>
      <xdr:row>5</xdr:row>
      <xdr:rowOff>800100</xdr:rowOff>
    </xdr:to>
    <xdr:pic>
      <xdr:nvPicPr>
        <xdr:cNvPr id="7" name="Рисунок 6" descr="C:\Users\Julia\Desktop\Юле картинки\g022mini.png"/>
        <xdr:cNvPicPr/>
      </xdr:nvPicPr>
      <xdr:blipFill>
        <a:blip xmlns:r="http://schemas.openxmlformats.org/officeDocument/2006/relationships" r:embed="rId5" cstate="print"/>
        <a:srcRect l="18571" r="20714"/>
        <a:stretch>
          <a:fillRect/>
        </a:stretch>
      </xdr:blipFill>
      <xdr:spPr bwMode="auto">
        <a:xfrm>
          <a:off x="2809875" y="4800600"/>
          <a:ext cx="809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6</xdr:row>
      <xdr:rowOff>57150</xdr:rowOff>
    </xdr:from>
    <xdr:to>
      <xdr:col>3</xdr:col>
      <xdr:colOff>1201540</xdr:colOff>
      <xdr:row>6</xdr:row>
      <xdr:rowOff>771525</xdr:rowOff>
    </xdr:to>
    <xdr:pic>
      <xdr:nvPicPr>
        <xdr:cNvPr id="8" name="Рисунок 7" descr="Домик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2049"/>
        <a:stretch>
          <a:fillRect/>
        </a:stretch>
      </xdr:blipFill>
      <xdr:spPr>
        <a:xfrm>
          <a:off x="2857500" y="23841075"/>
          <a:ext cx="830065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7</xdr:row>
      <xdr:rowOff>133350</xdr:rowOff>
    </xdr:from>
    <xdr:to>
      <xdr:col>3</xdr:col>
      <xdr:colOff>1266826</xdr:colOff>
      <xdr:row>7</xdr:row>
      <xdr:rowOff>885280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1" y="39062025"/>
          <a:ext cx="1066800" cy="7519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304800</xdr:colOff>
      <xdr:row>2</xdr:row>
      <xdr:rowOff>133350</xdr:rowOff>
    </xdr:from>
    <xdr:to>
      <xdr:col>3</xdr:col>
      <xdr:colOff>1190625</xdr:colOff>
      <xdr:row>2</xdr:row>
      <xdr:rowOff>787434</xdr:rowOff>
    </xdr:to>
    <xdr:pic>
      <xdr:nvPicPr>
        <xdr:cNvPr id="10" name="Рисунок 9" descr="качал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62250" y="2000250"/>
          <a:ext cx="885825" cy="654084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9</xdr:row>
      <xdr:rowOff>123825</xdr:rowOff>
    </xdr:from>
    <xdr:to>
      <xdr:col>3</xdr:col>
      <xdr:colOff>971550</xdr:colOff>
      <xdr:row>9</xdr:row>
      <xdr:rowOff>790575</xdr:rowOff>
    </xdr:to>
    <xdr:pic>
      <xdr:nvPicPr>
        <xdr:cNvPr id="11" name="Рисунок 10" descr="C:\Users\Julia\Desktop\Юле картинки\s9mini.png"/>
        <xdr:cNvPicPr/>
      </xdr:nvPicPr>
      <xdr:blipFill>
        <a:blip xmlns:r="http://schemas.openxmlformats.org/officeDocument/2006/relationships" r:embed="rId9" cstate="print"/>
        <a:srcRect l="25714" r="24286"/>
        <a:stretch>
          <a:fillRect/>
        </a:stretch>
      </xdr:blipFill>
      <xdr:spPr bwMode="auto">
        <a:xfrm>
          <a:off x="2762250" y="8524875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10</xdr:row>
      <xdr:rowOff>171450</xdr:rowOff>
    </xdr:from>
    <xdr:to>
      <xdr:col>3</xdr:col>
      <xdr:colOff>1133475</xdr:colOff>
      <xdr:row>10</xdr:row>
      <xdr:rowOff>828675</xdr:rowOff>
    </xdr:to>
    <xdr:pic>
      <xdr:nvPicPr>
        <xdr:cNvPr id="12" name="Рисунок 31" descr="лиана большая 6727.gif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57475" y="9505950"/>
          <a:ext cx="9334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11</xdr:row>
      <xdr:rowOff>104774</xdr:rowOff>
    </xdr:from>
    <xdr:to>
      <xdr:col>3</xdr:col>
      <xdr:colOff>1228725</xdr:colOff>
      <xdr:row>11</xdr:row>
      <xdr:rowOff>870449</xdr:rowOff>
    </xdr:to>
    <xdr:pic>
      <xdr:nvPicPr>
        <xdr:cNvPr id="13" name="Рисунок 12" descr="Сборка11111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1202" r="7579"/>
        <a:stretch>
          <a:fillRect/>
        </a:stretch>
      </xdr:blipFill>
      <xdr:spPr>
        <a:xfrm>
          <a:off x="2495550" y="10372724"/>
          <a:ext cx="1190625" cy="7656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12</xdr:row>
      <xdr:rowOff>238125</xdr:rowOff>
    </xdr:from>
    <xdr:to>
      <xdr:col>3</xdr:col>
      <xdr:colOff>1219200</xdr:colOff>
      <xdr:row>12</xdr:row>
      <xdr:rowOff>790575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71750" y="11439525"/>
          <a:ext cx="1104900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333377</xdr:colOff>
      <xdr:row>15</xdr:row>
      <xdr:rowOff>104775</xdr:rowOff>
    </xdr:from>
    <xdr:to>
      <xdr:col>3</xdr:col>
      <xdr:colOff>1009650</xdr:colOff>
      <xdr:row>15</xdr:row>
      <xdr:rowOff>838200</xdr:rowOff>
    </xdr:to>
    <xdr:pic>
      <xdr:nvPicPr>
        <xdr:cNvPr id="15" name="Рисунок 14" descr="48111882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790827" y="14106525"/>
          <a:ext cx="676273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16</xdr:row>
      <xdr:rowOff>114300</xdr:rowOff>
    </xdr:from>
    <xdr:to>
      <xdr:col>3</xdr:col>
      <xdr:colOff>1200150</xdr:colOff>
      <xdr:row>16</xdr:row>
      <xdr:rowOff>781050</xdr:rowOff>
    </xdr:to>
    <xdr:pic>
      <xdr:nvPicPr>
        <xdr:cNvPr id="16" name="Рисунок 15" descr="C:\Users\Julia\Desktop\Юле картинки\l2mini.png"/>
        <xdr:cNvPicPr/>
      </xdr:nvPicPr>
      <xdr:blipFill>
        <a:blip xmlns:r="http://schemas.openxmlformats.org/officeDocument/2006/relationships" r:embed="rId14" cstate="print"/>
        <a:srcRect l="12857" r="13571"/>
        <a:stretch>
          <a:fillRect/>
        </a:stretch>
      </xdr:blipFill>
      <xdr:spPr bwMode="auto">
        <a:xfrm>
          <a:off x="2705100" y="68818125"/>
          <a:ext cx="9810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547578</xdr:colOff>
      <xdr:row>17</xdr:row>
      <xdr:rowOff>228600</xdr:rowOff>
    </xdr:from>
    <xdr:to>
      <xdr:col>3</xdr:col>
      <xdr:colOff>857383</xdr:colOff>
      <xdr:row>17</xdr:row>
      <xdr:rowOff>771525</xdr:rowOff>
    </xdr:to>
    <xdr:pic>
      <xdr:nvPicPr>
        <xdr:cNvPr id="17" name="Рисунок 16" descr="481889630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005028" y="16097250"/>
          <a:ext cx="309805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18</xdr:row>
      <xdr:rowOff>213439</xdr:rowOff>
    </xdr:from>
    <xdr:to>
      <xdr:col>3</xdr:col>
      <xdr:colOff>1049162</xdr:colOff>
      <xdr:row>18</xdr:row>
      <xdr:rowOff>714375</xdr:rowOff>
    </xdr:to>
    <xdr:pic>
      <xdr:nvPicPr>
        <xdr:cNvPr id="18" name="Рисунок 41" descr="для сушки белья мф-1.12.02.0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9177" r="19177" b="16438"/>
        <a:stretch>
          <a:fillRect/>
        </a:stretch>
      </xdr:blipFill>
      <xdr:spPr bwMode="auto">
        <a:xfrm>
          <a:off x="2847975" y="17015539"/>
          <a:ext cx="658637" cy="5009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1</xdr:row>
      <xdr:rowOff>142875</xdr:rowOff>
    </xdr:from>
    <xdr:to>
      <xdr:col>3</xdr:col>
      <xdr:colOff>1190625</xdr:colOff>
      <xdr:row>1</xdr:row>
      <xdr:rowOff>809625</xdr:rowOff>
    </xdr:to>
    <xdr:pic>
      <xdr:nvPicPr>
        <xdr:cNvPr id="18" name="Рисунок 17" descr="Z:\Юле картинки\g41mini.png"/>
        <xdr:cNvPicPr/>
      </xdr:nvPicPr>
      <xdr:blipFill>
        <a:blip xmlns:r="http://schemas.openxmlformats.org/officeDocument/2006/relationships" r:embed="rId1" cstate="print"/>
        <a:srcRect l="14286" r="7143"/>
        <a:stretch>
          <a:fillRect/>
        </a:stretch>
      </xdr:blipFill>
      <xdr:spPr bwMode="auto">
        <a:xfrm>
          <a:off x="1990725" y="828675"/>
          <a:ext cx="10096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2</xdr:row>
      <xdr:rowOff>39461</xdr:rowOff>
    </xdr:from>
    <xdr:to>
      <xdr:col>3</xdr:col>
      <xdr:colOff>1200150</xdr:colOff>
      <xdr:row>2</xdr:row>
      <xdr:rowOff>800100</xdr:rowOff>
    </xdr:to>
    <xdr:pic>
      <xdr:nvPicPr>
        <xdr:cNvPr id="19" name="Рисунок 18" descr="домик математик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9104" r="36682" b="14010"/>
        <a:stretch>
          <a:fillRect/>
        </a:stretch>
      </xdr:blipFill>
      <xdr:spPr>
        <a:xfrm>
          <a:off x="2819400" y="22785161"/>
          <a:ext cx="866775" cy="76063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</xdr:row>
      <xdr:rowOff>190500</xdr:rowOff>
    </xdr:from>
    <xdr:to>
      <xdr:col>3</xdr:col>
      <xdr:colOff>1228725</xdr:colOff>
      <xdr:row>3</xdr:row>
      <xdr:rowOff>857250</xdr:rowOff>
    </xdr:to>
    <xdr:pic>
      <xdr:nvPicPr>
        <xdr:cNvPr id="20" name="Рисунок 19" descr="C:\Users\Julia\Desktop\Юле картинки\zd3mini.png"/>
        <xdr:cNvPicPr/>
      </xdr:nvPicPr>
      <xdr:blipFill>
        <a:blip xmlns:r="http://schemas.openxmlformats.org/officeDocument/2006/relationships" r:embed="rId3" cstate="print"/>
        <a:srcRect l="11429" r="8571"/>
        <a:stretch>
          <a:fillRect/>
        </a:stretch>
      </xdr:blipFill>
      <xdr:spPr bwMode="auto">
        <a:xfrm>
          <a:off x="1971675" y="2743200"/>
          <a:ext cx="1066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4</xdr:row>
      <xdr:rowOff>38100</xdr:rowOff>
    </xdr:from>
    <xdr:to>
      <xdr:col>4</xdr:col>
      <xdr:colOff>0</xdr:colOff>
      <xdr:row>4</xdr:row>
      <xdr:rowOff>704850</xdr:rowOff>
    </xdr:to>
    <xdr:pic>
      <xdr:nvPicPr>
        <xdr:cNvPr id="21" name="Рисунок 20" descr="C:\Users\Julia\Desktop\Юле картинки\kb1mini.png"/>
        <xdr:cNvPicPr/>
      </xdr:nvPicPr>
      <xdr:blipFill>
        <a:blip xmlns:r="http://schemas.openxmlformats.org/officeDocument/2006/relationships" r:embed="rId4" cstate="print"/>
        <a:srcRect l="13571" r="8571"/>
        <a:stretch>
          <a:fillRect/>
        </a:stretch>
      </xdr:blipFill>
      <xdr:spPr bwMode="auto">
        <a:xfrm>
          <a:off x="2886075" y="29870400"/>
          <a:ext cx="1038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2</xdr:row>
      <xdr:rowOff>95250</xdr:rowOff>
    </xdr:from>
    <xdr:to>
      <xdr:col>3</xdr:col>
      <xdr:colOff>990599</xdr:colOff>
      <xdr:row>2</xdr:row>
      <xdr:rowOff>815250</xdr:rowOff>
    </xdr:to>
    <xdr:pic>
      <xdr:nvPicPr>
        <xdr:cNvPr id="2" name="Рисунок 1" descr="горка с турником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2150" y="95250"/>
          <a:ext cx="857249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4</xdr:row>
      <xdr:rowOff>19050</xdr:rowOff>
    </xdr:from>
    <xdr:to>
      <xdr:col>3</xdr:col>
      <xdr:colOff>1133475</xdr:colOff>
      <xdr:row>4</xdr:row>
      <xdr:rowOff>685800</xdr:rowOff>
    </xdr:to>
    <xdr:pic>
      <xdr:nvPicPr>
        <xdr:cNvPr id="3" name="Рисунок 2" descr="k7mini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143" r="15000"/>
        <a:stretch>
          <a:fillRect/>
        </a:stretch>
      </xdr:blipFill>
      <xdr:spPr>
        <a:xfrm>
          <a:off x="2895600" y="37680900"/>
          <a:ext cx="904875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3</xdr:row>
      <xdr:rowOff>38100</xdr:rowOff>
    </xdr:from>
    <xdr:to>
      <xdr:col>3</xdr:col>
      <xdr:colOff>1133475</xdr:colOff>
      <xdr:row>3</xdr:row>
      <xdr:rowOff>704850</xdr:rowOff>
    </xdr:to>
    <xdr:pic>
      <xdr:nvPicPr>
        <xdr:cNvPr id="4" name="Рисунок 3" descr="C:\Users\Julia\Desktop\Юле картинки\kb1mini.png"/>
        <xdr:cNvPicPr/>
      </xdr:nvPicPr>
      <xdr:blipFill>
        <a:blip xmlns:r="http://schemas.openxmlformats.org/officeDocument/2006/relationships" r:embed="rId3" cstate="print"/>
        <a:srcRect l="13571" r="8571"/>
        <a:stretch>
          <a:fillRect/>
        </a:stretch>
      </xdr:blipFill>
      <xdr:spPr bwMode="auto">
        <a:xfrm>
          <a:off x="2886075" y="30060900"/>
          <a:ext cx="1038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5</xdr:row>
      <xdr:rowOff>104775</xdr:rowOff>
    </xdr:from>
    <xdr:to>
      <xdr:col>3</xdr:col>
      <xdr:colOff>1133475</xdr:colOff>
      <xdr:row>5</xdr:row>
      <xdr:rowOff>771525</xdr:rowOff>
    </xdr:to>
    <xdr:pic>
      <xdr:nvPicPr>
        <xdr:cNvPr id="5" name="Рисунок 4" descr="C:\Users\Julia\Desktop\Юле картинки\dm1mini.png"/>
        <xdr:cNvPicPr/>
      </xdr:nvPicPr>
      <xdr:blipFill>
        <a:blip xmlns:r="http://schemas.openxmlformats.org/officeDocument/2006/relationships" r:embed="rId4" cstate="print"/>
        <a:srcRect l="20714" r="21429"/>
        <a:stretch>
          <a:fillRect/>
        </a:stretch>
      </xdr:blipFill>
      <xdr:spPr bwMode="auto">
        <a:xfrm>
          <a:off x="2847975" y="25584150"/>
          <a:ext cx="771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0</xdr:row>
      <xdr:rowOff>85725</xdr:rowOff>
    </xdr:from>
    <xdr:to>
      <xdr:col>3</xdr:col>
      <xdr:colOff>1009650</xdr:colOff>
      <xdr:row>1</xdr:row>
      <xdr:rowOff>38100</xdr:rowOff>
    </xdr:to>
    <xdr:pic>
      <xdr:nvPicPr>
        <xdr:cNvPr id="6" name="Рисунок 5" descr="C:\Users\Julia\Desktop\Юле картинки\g040mini.png"/>
        <xdr:cNvPicPr/>
      </xdr:nvPicPr>
      <xdr:blipFill>
        <a:blip xmlns:r="http://schemas.openxmlformats.org/officeDocument/2006/relationships" r:embed="rId5" cstate="print"/>
        <a:srcRect l="17857" r="18571"/>
        <a:stretch>
          <a:fillRect/>
        </a:stretch>
      </xdr:blipFill>
      <xdr:spPr bwMode="auto">
        <a:xfrm>
          <a:off x="2162175" y="85725"/>
          <a:ext cx="6762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523875</xdr:colOff>
      <xdr:row>1</xdr:row>
      <xdr:rowOff>38100</xdr:rowOff>
    </xdr:from>
    <xdr:to>
      <xdr:col>3</xdr:col>
      <xdr:colOff>1190625</xdr:colOff>
      <xdr:row>1</xdr:row>
      <xdr:rowOff>704850</xdr:rowOff>
    </xdr:to>
    <xdr:pic>
      <xdr:nvPicPr>
        <xdr:cNvPr id="7" name="Рисунок 6" descr="k6mini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6429" r="23571"/>
        <a:stretch>
          <a:fillRect/>
        </a:stretch>
      </xdr:blipFill>
      <xdr:spPr>
        <a:xfrm>
          <a:off x="3009900" y="36937950"/>
          <a:ext cx="666750" cy="666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0</xdr:row>
      <xdr:rowOff>38100</xdr:rowOff>
    </xdr:from>
    <xdr:to>
      <xdr:col>3</xdr:col>
      <xdr:colOff>1076325</xdr:colOff>
      <xdr:row>0</xdr:row>
      <xdr:rowOff>704850</xdr:rowOff>
    </xdr:to>
    <xdr:pic>
      <xdr:nvPicPr>
        <xdr:cNvPr id="2" name="Рисунок 1" descr="C:\Users\Julia\Desktop\Юле картинки\g040mini.png"/>
        <xdr:cNvPicPr/>
      </xdr:nvPicPr>
      <xdr:blipFill>
        <a:blip xmlns:r="http://schemas.openxmlformats.org/officeDocument/2006/relationships" r:embed="rId1" cstate="print"/>
        <a:srcRect l="17857" r="18571"/>
        <a:stretch>
          <a:fillRect/>
        </a:stretch>
      </xdr:blipFill>
      <xdr:spPr bwMode="auto">
        <a:xfrm>
          <a:off x="2000250" y="38100"/>
          <a:ext cx="904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4</xdr:row>
      <xdr:rowOff>19050</xdr:rowOff>
    </xdr:from>
    <xdr:to>
      <xdr:col>3</xdr:col>
      <xdr:colOff>1133475</xdr:colOff>
      <xdr:row>4</xdr:row>
      <xdr:rowOff>685800</xdr:rowOff>
    </xdr:to>
    <xdr:pic>
      <xdr:nvPicPr>
        <xdr:cNvPr id="3" name="Рисунок 2" descr="k7mini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143" r="15000"/>
        <a:stretch>
          <a:fillRect/>
        </a:stretch>
      </xdr:blipFill>
      <xdr:spPr>
        <a:xfrm>
          <a:off x="2238375" y="3124200"/>
          <a:ext cx="723900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5</xdr:row>
      <xdr:rowOff>133350</xdr:rowOff>
    </xdr:from>
    <xdr:to>
      <xdr:col>3</xdr:col>
      <xdr:colOff>1266826</xdr:colOff>
      <xdr:row>5</xdr:row>
      <xdr:rowOff>885280</xdr:rowOff>
    </xdr:to>
    <xdr:pic>
      <xdr:nvPicPr>
        <xdr:cNvPr id="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86051" y="41595675"/>
          <a:ext cx="1066800" cy="7519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342900</xdr:colOff>
      <xdr:row>6</xdr:row>
      <xdr:rowOff>95250</xdr:rowOff>
    </xdr:from>
    <xdr:to>
      <xdr:col>3</xdr:col>
      <xdr:colOff>1314450</xdr:colOff>
      <xdr:row>6</xdr:row>
      <xdr:rowOff>762000</xdr:rowOff>
    </xdr:to>
    <xdr:pic>
      <xdr:nvPicPr>
        <xdr:cNvPr id="5" name="Рисунок 4" descr="C:\Users\Julia\Desktop\Юле картинки\p10mini.png"/>
        <xdr:cNvPicPr/>
      </xdr:nvPicPr>
      <xdr:blipFill>
        <a:blip xmlns:r="http://schemas.openxmlformats.org/officeDocument/2006/relationships" r:embed="rId4" cstate="print"/>
        <a:srcRect l="12857" r="14286"/>
        <a:stretch>
          <a:fillRect/>
        </a:stretch>
      </xdr:blipFill>
      <xdr:spPr bwMode="auto">
        <a:xfrm>
          <a:off x="2828925" y="43576875"/>
          <a:ext cx="971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7</xdr:row>
      <xdr:rowOff>171449</xdr:rowOff>
    </xdr:from>
    <xdr:to>
      <xdr:col>3</xdr:col>
      <xdr:colOff>1447800</xdr:colOff>
      <xdr:row>7</xdr:row>
      <xdr:rowOff>994274</xdr:rowOff>
    </xdr:to>
    <xdr:pic>
      <xdr:nvPicPr>
        <xdr:cNvPr id="6" name="Рисунок 5" descr="Сборка11111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1202" r="7579"/>
        <a:stretch>
          <a:fillRect/>
        </a:stretch>
      </xdr:blipFill>
      <xdr:spPr>
        <a:xfrm>
          <a:off x="2686050" y="54930674"/>
          <a:ext cx="1295400" cy="822825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1</xdr:row>
      <xdr:rowOff>72402</xdr:rowOff>
    </xdr:from>
    <xdr:to>
      <xdr:col>3</xdr:col>
      <xdr:colOff>1133476</xdr:colOff>
      <xdr:row>1</xdr:row>
      <xdr:rowOff>870450</xdr:rowOff>
    </xdr:to>
    <xdr:pic>
      <xdr:nvPicPr>
        <xdr:cNvPr id="7" name="Рисунок 6" descr="Качели лодоч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09901" y="39420177"/>
          <a:ext cx="609600" cy="798048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2</xdr:row>
      <xdr:rowOff>133350</xdr:rowOff>
    </xdr:from>
    <xdr:to>
      <xdr:col>3</xdr:col>
      <xdr:colOff>1123950</xdr:colOff>
      <xdr:row>2</xdr:row>
      <xdr:rowOff>808445</xdr:rowOff>
    </xdr:to>
    <xdr:pic>
      <xdr:nvPicPr>
        <xdr:cNvPr id="9" name="Рисунок 8" descr="482946059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67050" y="11477625"/>
          <a:ext cx="542925" cy="67509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3</xdr:row>
      <xdr:rowOff>57150</xdr:rowOff>
    </xdr:from>
    <xdr:to>
      <xdr:col>3</xdr:col>
      <xdr:colOff>1201540</xdr:colOff>
      <xdr:row>3</xdr:row>
      <xdr:rowOff>771525</xdr:rowOff>
    </xdr:to>
    <xdr:pic>
      <xdr:nvPicPr>
        <xdr:cNvPr id="10" name="Рисунок 9" descr="Домик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2049"/>
        <a:stretch>
          <a:fillRect/>
        </a:stretch>
      </xdr:blipFill>
      <xdr:spPr>
        <a:xfrm>
          <a:off x="2857500" y="22993350"/>
          <a:ext cx="830065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3</xdr:row>
      <xdr:rowOff>39461</xdr:rowOff>
    </xdr:from>
    <xdr:to>
      <xdr:col>3</xdr:col>
      <xdr:colOff>1200150</xdr:colOff>
      <xdr:row>3</xdr:row>
      <xdr:rowOff>800100</xdr:rowOff>
    </xdr:to>
    <xdr:pic>
      <xdr:nvPicPr>
        <xdr:cNvPr id="11" name="Рисунок 10" descr="домик математи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9104" r="36682" b="14010"/>
        <a:stretch>
          <a:fillRect/>
        </a:stretch>
      </xdr:blipFill>
      <xdr:spPr>
        <a:xfrm>
          <a:off x="2819400" y="23823386"/>
          <a:ext cx="866775" cy="7606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1</xdr:row>
      <xdr:rowOff>85725</xdr:rowOff>
    </xdr:from>
    <xdr:to>
      <xdr:col>3</xdr:col>
      <xdr:colOff>1076325</xdr:colOff>
      <xdr:row>1</xdr:row>
      <xdr:rowOff>752475</xdr:rowOff>
    </xdr:to>
    <xdr:pic>
      <xdr:nvPicPr>
        <xdr:cNvPr id="2" name="Рисунок 1" descr="C:\Users\Julia\Desktop\Юле картинки\g040mini.png"/>
        <xdr:cNvPicPr/>
      </xdr:nvPicPr>
      <xdr:blipFill>
        <a:blip xmlns:r="http://schemas.openxmlformats.org/officeDocument/2006/relationships" r:embed="rId1" cstate="print"/>
        <a:srcRect l="17857" r="18571"/>
        <a:stretch>
          <a:fillRect/>
        </a:stretch>
      </xdr:blipFill>
      <xdr:spPr bwMode="auto">
        <a:xfrm>
          <a:off x="2162175" y="85725"/>
          <a:ext cx="7429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2</xdr:row>
      <xdr:rowOff>38100</xdr:rowOff>
    </xdr:from>
    <xdr:to>
      <xdr:col>4</xdr:col>
      <xdr:colOff>0</xdr:colOff>
      <xdr:row>2</xdr:row>
      <xdr:rowOff>704850</xdr:rowOff>
    </xdr:to>
    <xdr:pic>
      <xdr:nvPicPr>
        <xdr:cNvPr id="3" name="Рисунок 2" descr="C:\Users\Julia\Desktop\Юле картинки\kb1mini.png"/>
        <xdr:cNvPicPr/>
      </xdr:nvPicPr>
      <xdr:blipFill>
        <a:blip xmlns:r="http://schemas.openxmlformats.org/officeDocument/2006/relationships" r:embed="rId2" cstate="print"/>
        <a:srcRect l="13571" r="8571"/>
        <a:stretch>
          <a:fillRect/>
        </a:stretch>
      </xdr:blipFill>
      <xdr:spPr bwMode="auto">
        <a:xfrm>
          <a:off x="2886075" y="30060900"/>
          <a:ext cx="1038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523875</xdr:colOff>
      <xdr:row>3</xdr:row>
      <xdr:rowOff>38100</xdr:rowOff>
    </xdr:from>
    <xdr:to>
      <xdr:col>3</xdr:col>
      <xdr:colOff>1190625</xdr:colOff>
      <xdr:row>3</xdr:row>
      <xdr:rowOff>704850</xdr:rowOff>
    </xdr:to>
    <xdr:pic>
      <xdr:nvPicPr>
        <xdr:cNvPr id="4" name="Рисунок 3" descr="k6mini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6429" r="23571"/>
        <a:stretch>
          <a:fillRect/>
        </a:stretch>
      </xdr:blipFill>
      <xdr:spPr>
        <a:xfrm>
          <a:off x="3009900" y="3693795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4</xdr:row>
      <xdr:rowOff>114300</xdr:rowOff>
    </xdr:from>
    <xdr:to>
      <xdr:col>3</xdr:col>
      <xdr:colOff>1276350</xdr:colOff>
      <xdr:row>4</xdr:row>
      <xdr:rowOff>733425</xdr:rowOff>
    </xdr:to>
    <xdr:pic>
      <xdr:nvPicPr>
        <xdr:cNvPr id="6" name="Рисунок 58" descr="песочница открытая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19300" y="2447925"/>
          <a:ext cx="10858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5</xdr:row>
      <xdr:rowOff>66675</xdr:rowOff>
    </xdr:from>
    <xdr:to>
      <xdr:col>3</xdr:col>
      <xdr:colOff>1162050</xdr:colOff>
      <xdr:row>5</xdr:row>
      <xdr:rowOff>733425</xdr:rowOff>
    </xdr:to>
    <xdr:pic>
      <xdr:nvPicPr>
        <xdr:cNvPr id="8" name="Рисунок 7" descr="C:\Users\Julia\Desktop\Юле картинки\s1mini.png"/>
        <xdr:cNvPicPr/>
      </xdr:nvPicPr>
      <xdr:blipFill>
        <a:blip xmlns:r="http://schemas.openxmlformats.org/officeDocument/2006/relationships" r:embed="rId5" cstate="print"/>
        <a:srcRect l="18571" r="22143"/>
        <a:stretch>
          <a:fillRect/>
        </a:stretch>
      </xdr:blipFill>
      <xdr:spPr bwMode="auto">
        <a:xfrm>
          <a:off x="2857500" y="69627750"/>
          <a:ext cx="7905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699978</xdr:colOff>
      <xdr:row>8</xdr:row>
      <xdr:rowOff>76200</xdr:rowOff>
    </xdr:from>
    <xdr:to>
      <xdr:col>3</xdr:col>
      <xdr:colOff>1009783</xdr:colOff>
      <xdr:row>8</xdr:row>
      <xdr:rowOff>619125</xdr:rowOff>
    </xdr:to>
    <xdr:pic>
      <xdr:nvPicPr>
        <xdr:cNvPr id="7" name="Рисунок 6" descr="481889630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86003" y="80038575"/>
          <a:ext cx="309805" cy="542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699978</xdr:colOff>
      <xdr:row>0</xdr:row>
      <xdr:rowOff>76200</xdr:rowOff>
    </xdr:from>
    <xdr:to>
      <xdr:col>3</xdr:col>
      <xdr:colOff>704498</xdr:colOff>
      <xdr:row>0</xdr:row>
      <xdr:rowOff>619125</xdr:rowOff>
    </xdr:to>
    <xdr:pic>
      <xdr:nvPicPr>
        <xdr:cNvPr id="2" name="Рисунок 1" descr="48188963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86003" y="80038575"/>
          <a:ext cx="309805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0</xdr:row>
      <xdr:rowOff>9525</xdr:rowOff>
    </xdr:from>
    <xdr:to>
      <xdr:col>3</xdr:col>
      <xdr:colOff>443155</xdr:colOff>
      <xdr:row>0</xdr:row>
      <xdr:rowOff>552450</xdr:rowOff>
    </xdr:to>
    <xdr:pic>
      <xdr:nvPicPr>
        <xdr:cNvPr id="3" name="Рисунок 2" descr="48188963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24175" y="9525"/>
          <a:ext cx="309805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</xdr:row>
      <xdr:rowOff>114300</xdr:rowOff>
    </xdr:from>
    <xdr:to>
      <xdr:col>3</xdr:col>
      <xdr:colOff>923925</xdr:colOff>
      <xdr:row>1</xdr:row>
      <xdr:rowOff>781050</xdr:rowOff>
    </xdr:to>
    <xdr:pic>
      <xdr:nvPicPr>
        <xdr:cNvPr id="4" name="Рисунок 3" descr="C:\Users\Julia\Desktop\Юле картинки\l2mini.png"/>
        <xdr:cNvPicPr/>
      </xdr:nvPicPr>
      <xdr:blipFill>
        <a:blip xmlns:r="http://schemas.openxmlformats.org/officeDocument/2006/relationships" r:embed="rId2" cstate="print"/>
        <a:srcRect l="12857" r="13571"/>
        <a:stretch>
          <a:fillRect/>
        </a:stretch>
      </xdr:blipFill>
      <xdr:spPr bwMode="auto">
        <a:xfrm>
          <a:off x="3009900" y="762000"/>
          <a:ext cx="7048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1</xdr:row>
      <xdr:rowOff>904875</xdr:rowOff>
    </xdr:from>
    <xdr:to>
      <xdr:col>3</xdr:col>
      <xdr:colOff>1076325</xdr:colOff>
      <xdr:row>3</xdr:row>
      <xdr:rowOff>28575</xdr:rowOff>
    </xdr:to>
    <xdr:pic>
      <xdr:nvPicPr>
        <xdr:cNvPr id="5" name="Рисунок 4" descr="ic15mini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6176" r="10784"/>
        <a:stretch>
          <a:fillRect/>
        </a:stretch>
      </xdr:blipFill>
      <xdr:spPr>
        <a:xfrm>
          <a:off x="2657475" y="4905375"/>
          <a:ext cx="1419225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</xdr:row>
      <xdr:rowOff>171449</xdr:rowOff>
    </xdr:from>
    <xdr:to>
      <xdr:col>3</xdr:col>
      <xdr:colOff>1076325</xdr:colOff>
      <xdr:row>3</xdr:row>
      <xdr:rowOff>994274</xdr:rowOff>
    </xdr:to>
    <xdr:pic>
      <xdr:nvPicPr>
        <xdr:cNvPr id="6" name="Рисунок 5" descr="Сборка1111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1202" r="7579"/>
        <a:stretch>
          <a:fillRect/>
        </a:stretch>
      </xdr:blipFill>
      <xdr:spPr>
        <a:xfrm>
          <a:off x="2686050" y="54930674"/>
          <a:ext cx="1295400" cy="8228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</xdr:row>
      <xdr:rowOff>85725</xdr:rowOff>
    </xdr:from>
    <xdr:to>
      <xdr:col>3</xdr:col>
      <xdr:colOff>1409700</xdr:colOff>
      <xdr:row>4</xdr:row>
      <xdr:rowOff>704850</xdr:rowOff>
    </xdr:to>
    <xdr:pic>
      <xdr:nvPicPr>
        <xdr:cNvPr id="7" name="Рисунок 58" descr="песочница открытая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42700575"/>
          <a:ext cx="11239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523875</xdr:colOff>
      <xdr:row>5</xdr:row>
      <xdr:rowOff>38100</xdr:rowOff>
    </xdr:from>
    <xdr:to>
      <xdr:col>3</xdr:col>
      <xdr:colOff>1190625</xdr:colOff>
      <xdr:row>5</xdr:row>
      <xdr:rowOff>704850</xdr:rowOff>
    </xdr:to>
    <xdr:pic>
      <xdr:nvPicPr>
        <xdr:cNvPr id="8" name="Рисунок 7" descr="k6mini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6429" r="23571"/>
        <a:stretch>
          <a:fillRect/>
        </a:stretch>
      </xdr:blipFill>
      <xdr:spPr>
        <a:xfrm>
          <a:off x="3009900" y="3693795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6</xdr:row>
      <xdr:rowOff>38100</xdr:rowOff>
    </xdr:from>
    <xdr:to>
      <xdr:col>3</xdr:col>
      <xdr:colOff>1133746</xdr:colOff>
      <xdr:row>6</xdr:row>
      <xdr:rowOff>758100</xdr:rowOff>
    </xdr:to>
    <xdr:pic>
      <xdr:nvPicPr>
        <xdr:cNvPr id="9" name="Рисунок 8" descr="Домик с прихожей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05126" y="21278850"/>
          <a:ext cx="714645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7</xdr:row>
      <xdr:rowOff>152400</xdr:rowOff>
    </xdr:from>
    <xdr:to>
      <xdr:col>3</xdr:col>
      <xdr:colOff>1323975</xdr:colOff>
      <xdr:row>7</xdr:row>
      <xdr:rowOff>806484</xdr:rowOff>
    </xdr:to>
    <xdr:pic>
      <xdr:nvPicPr>
        <xdr:cNvPr id="10" name="Рисунок 9" descr="качал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24175" y="38576250"/>
          <a:ext cx="885825" cy="6540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1</xdr:row>
      <xdr:rowOff>133350</xdr:rowOff>
    </xdr:from>
    <xdr:to>
      <xdr:col>3</xdr:col>
      <xdr:colOff>638175</xdr:colOff>
      <xdr:row>1</xdr:row>
      <xdr:rowOff>190500</xdr:rowOff>
    </xdr:to>
    <xdr:pic>
      <xdr:nvPicPr>
        <xdr:cNvPr id="2" name="Рисунок 1" descr="481892047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3161" t="19739" r="26306" b="9199"/>
        <a:stretch>
          <a:fillRect/>
        </a:stretch>
      </xdr:blipFill>
      <xdr:spPr>
        <a:xfrm>
          <a:off x="3124200" y="59855100"/>
          <a:ext cx="457200" cy="5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</xdr:row>
      <xdr:rowOff>466725</xdr:rowOff>
    </xdr:from>
    <xdr:to>
      <xdr:col>3</xdr:col>
      <xdr:colOff>1038225</xdr:colOff>
      <xdr:row>1</xdr:row>
      <xdr:rowOff>1323975</xdr:rowOff>
    </xdr:to>
    <xdr:pic>
      <xdr:nvPicPr>
        <xdr:cNvPr id="3" name="Рисунок 2" descr="481892047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3161" t="19739" r="26306" b="9199"/>
        <a:stretch>
          <a:fillRect/>
        </a:stretch>
      </xdr:blipFill>
      <xdr:spPr>
        <a:xfrm>
          <a:off x="4391025" y="466725"/>
          <a:ext cx="762000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2</xdr:row>
      <xdr:rowOff>164113</xdr:rowOff>
    </xdr:from>
    <xdr:to>
      <xdr:col>3</xdr:col>
      <xdr:colOff>1181100</xdr:colOff>
      <xdr:row>2</xdr:row>
      <xdr:rowOff>885586</xdr:rowOff>
    </xdr:to>
    <xdr:pic>
      <xdr:nvPicPr>
        <xdr:cNvPr id="4" name="Рисунок 3" descr="Брусья гимнастические Спортивная площадка в Барнауле, цена 4500 руб., купить у Сибстройдвор_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66924" y="1707163"/>
          <a:ext cx="923926" cy="721473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3</xdr:row>
      <xdr:rowOff>333374</xdr:rowOff>
    </xdr:from>
    <xdr:to>
      <xdr:col>3</xdr:col>
      <xdr:colOff>1266825</xdr:colOff>
      <xdr:row>3</xdr:row>
      <xdr:rowOff>1142999</xdr:rowOff>
    </xdr:to>
    <xdr:pic>
      <xdr:nvPicPr>
        <xdr:cNvPr id="1025" name="Picture 1" descr="http://trenazer43.ru/images/stories/virtuemart/product/5525---detskij-igrovoj-kompleks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33575" y="2952749"/>
          <a:ext cx="1143000" cy="8096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57149</xdr:rowOff>
    </xdr:from>
    <xdr:to>
      <xdr:col>4</xdr:col>
      <xdr:colOff>9525</xdr:colOff>
      <xdr:row>0</xdr:row>
      <xdr:rowOff>752474</xdr:rowOff>
    </xdr:to>
    <xdr:pic>
      <xdr:nvPicPr>
        <xdr:cNvPr id="2" name="Рисунок 1" descr="C:\Users\Julia\Desktop\Юле картинки\g022mini.png"/>
        <xdr:cNvPicPr/>
      </xdr:nvPicPr>
      <xdr:blipFill>
        <a:blip xmlns:r="http://schemas.openxmlformats.org/officeDocument/2006/relationships" r:embed="rId1" cstate="print"/>
        <a:srcRect l="18571" r="20714"/>
        <a:stretch>
          <a:fillRect/>
        </a:stretch>
      </xdr:blipFill>
      <xdr:spPr bwMode="auto">
        <a:xfrm>
          <a:off x="1828800" y="57149"/>
          <a:ext cx="10287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1</xdr:row>
      <xdr:rowOff>152400</xdr:rowOff>
    </xdr:from>
    <xdr:to>
      <xdr:col>3</xdr:col>
      <xdr:colOff>923925</xdr:colOff>
      <xdr:row>1</xdr:row>
      <xdr:rowOff>752475</xdr:rowOff>
    </xdr:to>
    <xdr:pic>
      <xdr:nvPicPr>
        <xdr:cNvPr id="3" name="Рисунок 2" descr="C:\Users\Julia\Desktop\Юле картинки\dm1mini.png"/>
        <xdr:cNvPicPr/>
      </xdr:nvPicPr>
      <xdr:blipFill>
        <a:blip xmlns:r="http://schemas.openxmlformats.org/officeDocument/2006/relationships" r:embed="rId2" cstate="print"/>
        <a:srcRect l="20714" r="21429"/>
        <a:stretch>
          <a:fillRect/>
        </a:stretch>
      </xdr:blipFill>
      <xdr:spPr bwMode="auto">
        <a:xfrm>
          <a:off x="1866900" y="1038225"/>
          <a:ext cx="885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</xdr:row>
      <xdr:rowOff>219075</xdr:rowOff>
    </xdr:from>
    <xdr:to>
      <xdr:col>3</xdr:col>
      <xdr:colOff>819150</xdr:colOff>
      <xdr:row>2</xdr:row>
      <xdr:rowOff>771525</xdr:rowOff>
    </xdr:to>
    <xdr:pic>
      <xdr:nvPicPr>
        <xdr:cNvPr id="4" name="Рисунок 3" descr="C:\Users\Julia\Desktop\Юле картинки\p10mini.png"/>
        <xdr:cNvPicPr/>
      </xdr:nvPicPr>
      <xdr:blipFill>
        <a:blip xmlns:r="http://schemas.openxmlformats.org/officeDocument/2006/relationships" r:embed="rId3" cstate="print"/>
        <a:srcRect l="12857" r="14286"/>
        <a:stretch>
          <a:fillRect/>
        </a:stretch>
      </xdr:blipFill>
      <xdr:spPr bwMode="auto">
        <a:xfrm>
          <a:off x="1971675" y="2028825"/>
          <a:ext cx="6762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3</xdr:row>
      <xdr:rowOff>76200</xdr:rowOff>
    </xdr:from>
    <xdr:to>
      <xdr:col>4</xdr:col>
      <xdr:colOff>0</xdr:colOff>
      <xdr:row>3</xdr:row>
      <xdr:rowOff>647700</xdr:rowOff>
    </xdr:to>
    <xdr:pic>
      <xdr:nvPicPr>
        <xdr:cNvPr id="5" name="Рисунок 4" descr="C:\Users\Julia\Desktop\Юле картинки\p20mini.png"/>
        <xdr:cNvPicPr/>
      </xdr:nvPicPr>
      <xdr:blipFill>
        <a:blip xmlns:r="http://schemas.openxmlformats.org/officeDocument/2006/relationships" r:embed="rId4" cstate="print"/>
        <a:srcRect l="12857" r="11429"/>
        <a:stretch>
          <a:fillRect/>
        </a:stretch>
      </xdr:blipFill>
      <xdr:spPr bwMode="auto">
        <a:xfrm>
          <a:off x="2019300" y="2800350"/>
          <a:ext cx="8286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3</xdr:row>
      <xdr:rowOff>447675</xdr:rowOff>
    </xdr:from>
    <xdr:to>
      <xdr:col>1</xdr:col>
      <xdr:colOff>2343150</xdr:colOff>
      <xdr:row>3</xdr:row>
      <xdr:rowOff>1800225</xdr:rowOff>
    </xdr:to>
    <xdr:pic>
      <xdr:nvPicPr>
        <xdr:cNvPr id="409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9650" y="1752600"/>
          <a:ext cx="1943100" cy="13525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609600</xdr:colOff>
      <xdr:row>5</xdr:row>
      <xdr:rowOff>171450</xdr:rowOff>
    </xdr:from>
    <xdr:to>
      <xdr:col>1</xdr:col>
      <xdr:colOff>2219325</xdr:colOff>
      <xdr:row>7</xdr:row>
      <xdr:rowOff>123825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5638800"/>
          <a:ext cx="1609725" cy="10858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247650</xdr:colOff>
      <xdr:row>9</xdr:row>
      <xdr:rowOff>180975</xdr:rowOff>
    </xdr:from>
    <xdr:to>
      <xdr:col>1</xdr:col>
      <xdr:colOff>2466975</xdr:colOff>
      <xdr:row>9</xdr:row>
      <xdr:rowOff>1857375</xdr:rowOff>
    </xdr:to>
    <xdr:pic>
      <xdr:nvPicPr>
        <xdr:cNvPr id="409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0" y="7629525"/>
          <a:ext cx="2219325" cy="1676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561975</xdr:colOff>
      <xdr:row>11</xdr:row>
      <xdr:rowOff>704850</xdr:rowOff>
    </xdr:from>
    <xdr:to>
      <xdr:col>1</xdr:col>
      <xdr:colOff>2247900</xdr:colOff>
      <xdr:row>11</xdr:row>
      <xdr:rowOff>2581275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71575" y="11963400"/>
          <a:ext cx="1685925" cy="18764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123825</xdr:colOff>
      <xdr:row>15</xdr:row>
      <xdr:rowOff>619125</xdr:rowOff>
    </xdr:from>
    <xdr:to>
      <xdr:col>2</xdr:col>
      <xdr:colOff>57150</xdr:colOff>
      <xdr:row>16</xdr:row>
      <xdr:rowOff>57150</xdr:rowOff>
    </xdr:to>
    <xdr:pic>
      <xdr:nvPicPr>
        <xdr:cNvPr id="4101" name="Рисунок 24" descr="Сдвоенные качели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3425" y="16544925"/>
          <a:ext cx="2686050" cy="2190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647700</xdr:colOff>
      <xdr:row>19</xdr:row>
      <xdr:rowOff>390525</xdr:rowOff>
    </xdr:from>
    <xdr:to>
      <xdr:col>1</xdr:col>
      <xdr:colOff>2152650</xdr:colOff>
      <xdr:row>19</xdr:row>
      <xdr:rowOff>1857375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57300" y="19230975"/>
          <a:ext cx="1504950" cy="14668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219075</xdr:colOff>
      <xdr:row>22</xdr:row>
      <xdr:rowOff>352425</xdr:rowOff>
    </xdr:from>
    <xdr:to>
      <xdr:col>1</xdr:col>
      <xdr:colOff>2543175</xdr:colOff>
      <xdr:row>22</xdr:row>
      <xdr:rowOff>1809750</xdr:rowOff>
    </xdr:to>
    <xdr:pic>
      <xdr:nvPicPr>
        <xdr:cNvPr id="410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28675" y="22545675"/>
          <a:ext cx="2324100" cy="14573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323850</xdr:colOff>
      <xdr:row>25</xdr:row>
      <xdr:rowOff>609600</xdr:rowOff>
    </xdr:from>
    <xdr:to>
      <xdr:col>1</xdr:col>
      <xdr:colOff>2495550</xdr:colOff>
      <xdr:row>25</xdr:row>
      <xdr:rowOff>2038350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33450" y="27422475"/>
          <a:ext cx="2171700" cy="1428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238125</xdr:colOff>
      <xdr:row>29</xdr:row>
      <xdr:rowOff>304800</xdr:rowOff>
    </xdr:from>
    <xdr:to>
      <xdr:col>1</xdr:col>
      <xdr:colOff>2514600</xdr:colOff>
      <xdr:row>29</xdr:row>
      <xdr:rowOff>1733550</xdr:rowOff>
    </xdr:to>
    <xdr:pic>
      <xdr:nvPicPr>
        <xdr:cNvPr id="410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47725" y="31270575"/>
          <a:ext cx="2276475" cy="1428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133350</xdr:colOff>
      <xdr:row>31</xdr:row>
      <xdr:rowOff>352425</xdr:rowOff>
    </xdr:from>
    <xdr:to>
      <xdr:col>1</xdr:col>
      <xdr:colOff>2695575</xdr:colOff>
      <xdr:row>33</xdr:row>
      <xdr:rowOff>752475</xdr:rowOff>
    </xdr:to>
    <xdr:pic>
      <xdr:nvPicPr>
        <xdr:cNvPr id="410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42950" y="35156775"/>
          <a:ext cx="2562225" cy="16954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257175</xdr:colOff>
      <xdr:row>37</xdr:row>
      <xdr:rowOff>57150</xdr:rowOff>
    </xdr:from>
    <xdr:to>
      <xdr:col>1</xdr:col>
      <xdr:colOff>2524125</xdr:colOff>
      <xdr:row>37</xdr:row>
      <xdr:rowOff>1562100</xdr:rowOff>
    </xdr:to>
    <xdr:pic>
      <xdr:nvPicPr>
        <xdr:cNvPr id="410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866775" y="38328600"/>
          <a:ext cx="2266950" cy="15049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190500</xdr:colOff>
      <xdr:row>40</xdr:row>
      <xdr:rowOff>276225</xdr:rowOff>
    </xdr:from>
    <xdr:to>
      <xdr:col>1</xdr:col>
      <xdr:colOff>2659380</xdr:colOff>
      <xdr:row>41</xdr:row>
      <xdr:rowOff>1495425</xdr:rowOff>
    </xdr:to>
    <xdr:pic>
      <xdr:nvPicPr>
        <xdr:cNvPr id="4108" name="Рисунок 6" descr="Горка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00100" y="41338500"/>
          <a:ext cx="2468880" cy="15430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180975</xdr:colOff>
      <xdr:row>43</xdr:row>
      <xdr:rowOff>352424</xdr:rowOff>
    </xdr:from>
    <xdr:to>
      <xdr:col>1</xdr:col>
      <xdr:colOff>2545410</xdr:colOff>
      <xdr:row>45</xdr:row>
      <xdr:rowOff>85724</xdr:rowOff>
    </xdr:to>
    <xdr:pic>
      <xdr:nvPicPr>
        <xdr:cNvPr id="410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90575" y="43881674"/>
          <a:ext cx="2364435" cy="1514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2238375</xdr:colOff>
      <xdr:row>49</xdr:row>
      <xdr:rowOff>398835</xdr:rowOff>
    </xdr:to>
    <xdr:pic>
      <xdr:nvPicPr>
        <xdr:cNvPr id="4111" name="Рисунок 8" descr="Скамейка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9600" y="46672500"/>
          <a:ext cx="2238375" cy="153231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</xdr:row>
      <xdr:rowOff>1</xdr:rowOff>
    </xdr:from>
    <xdr:to>
      <xdr:col>1</xdr:col>
      <xdr:colOff>2514600</xdr:colOff>
      <xdr:row>51</xdr:row>
      <xdr:rowOff>1028701</xdr:rowOff>
    </xdr:to>
    <xdr:pic>
      <xdr:nvPicPr>
        <xdr:cNvPr id="4110" name="Рисунок 15" descr="Скамейка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09600" y="48453676"/>
          <a:ext cx="2514600" cy="13525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9</xdr:row>
      <xdr:rowOff>200024</xdr:rowOff>
    </xdr:from>
    <xdr:to>
      <xdr:col>3</xdr:col>
      <xdr:colOff>1028700</xdr:colOff>
      <xdr:row>9</xdr:row>
      <xdr:rowOff>1085849</xdr:rowOff>
    </xdr:to>
    <xdr:pic>
      <xdr:nvPicPr>
        <xdr:cNvPr id="2" name="Рисунок 1" descr="C:\Users\Julia\Desktop\Юле картинки\t1mini.png"/>
        <xdr:cNvPicPr/>
      </xdr:nvPicPr>
      <xdr:blipFill>
        <a:blip xmlns:r="http://schemas.openxmlformats.org/officeDocument/2006/relationships" r:embed="rId1" cstate="print"/>
        <a:srcRect l="20714" r="16429"/>
        <a:stretch>
          <a:fillRect/>
        </a:stretch>
      </xdr:blipFill>
      <xdr:spPr bwMode="auto">
        <a:xfrm>
          <a:off x="2085975" y="3190874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10</xdr:row>
      <xdr:rowOff>295275</xdr:rowOff>
    </xdr:from>
    <xdr:to>
      <xdr:col>3</xdr:col>
      <xdr:colOff>1066800</xdr:colOff>
      <xdr:row>10</xdr:row>
      <xdr:rowOff>962025</xdr:rowOff>
    </xdr:to>
    <xdr:pic>
      <xdr:nvPicPr>
        <xdr:cNvPr id="3" name="Рисунок 2" descr="Z:\Юле картинки\g41mini.png"/>
        <xdr:cNvPicPr/>
      </xdr:nvPicPr>
      <xdr:blipFill>
        <a:blip xmlns:r="http://schemas.openxmlformats.org/officeDocument/2006/relationships" r:embed="rId2" cstate="print"/>
        <a:srcRect l="14286" r="7143"/>
        <a:stretch>
          <a:fillRect/>
        </a:stretch>
      </xdr:blipFill>
      <xdr:spPr bwMode="auto">
        <a:xfrm>
          <a:off x="1952625" y="4600575"/>
          <a:ext cx="1047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</xdr:row>
      <xdr:rowOff>123824</xdr:rowOff>
    </xdr:from>
    <xdr:to>
      <xdr:col>3</xdr:col>
      <xdr:colOff>962025</xdr:colOff>
      <xdr:row>11</xdr:row>
      <xdr:rowOff>1142999</xdr:rowOff>
    </xdr:to>
    <xdr:pic>
      <xdr:nvPicPr>
        <xdr:cNvPr id="4" name="Рисунок 3" descr="C:\Users\Julia\Desktop\Юле картинки\kp4mini.png"/>
        <xdr:cNvPicPr/>
      </xdr:nvPicPr>
      <xdr:blipFill>
        <a:blip xmlns:r="http://schemas.openxmlformats.org/officeDocument/2006/relationships" r:embed="rId3" cstate="print"/>
        <a:srcRect l="29286" r="27857"/>
        <a:stretch>
          <a:fillRect/>
        </a:stretch>
      </xdr:blipFill>
      <xdr:spPr bwMode="auto">
        <a:xfrm>
          <a:off x="2095500" y="5743574"/>
          <a:ext cx="8001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</xdr:row>
      <xdr:rowOff>266700</xdr:rowOff>
    </xdr:from>
    <xdr:to>
      <xdr:col>3</xdr:col>
      <xdr:colOff>1019175</xdr:colOff>
      <xdr:row>12</xdr:row>
      <xdr:rowOff>933450</xdr:rowOff>
    </xdr:to>
    <xdr:pic>
      <xdr:nvPicPr>
        <xdr:cNvPr id="5" name="Рисунок 4" descr="C:\Users\Julia\Desktop\Юле картинки\ln1mini.png"/>
        <xdr:cNvPicPr/>
      </xdr:nvPicPr>
      <xdr:blipFill>
        <a:blip xmlns:r="http://schemas.openxmlformats.org/officeDocument/2006/relationships" r:embed="rId4" cstate="print"/>
        <a:srcRect l="16428" r="19286"/>
        <a:stretch>
          <a:fillRect/>
        </a:stretch>
      </xdr:blipFill>
      <xdr:spPr bwMode="auto">
        <a:xfrm>
          <a:off x="2095500" y="7200900"/>
          <a:ext cx="8572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13</xdr:row>
      <xdr:rowOff>104776</xdr:rowOff>
    </xdr:from>
    <xdr:to>
      <xdr:col>4</xdr:col>
      <xdr:colOff>85725</xdr:colOff>
      <xdr:row>13</xdr:row>
      <xdr:rowOff>876846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33675" y="38033326"/>
          <a:ext cx="1095375" cy="7720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352425</xdr:colOff>
      <xdr:row>14</xdr:row>
      <xdr:rowOff>295275</xdr:rowOff>
    </xdr:from>
    <xdr:to>
      <xdr:col>4</xdr:col>
      <xdr:colOff>133350</xdr:colOff>
      <xdr:row>14</xdr:row>
      <xdr:rowOff>962025</xdr:rowOff>
    </xdr:to>
    <xdr:pic>
      <xdr:nvPicPr>
        <xdr:cNvPr id="7" name="Рисунок 6" descr="C:\Users\Julia\Desktop\Юле картинки\kb1mini.png"/>
        <xdr:cNvPicPr/>
      </xdr:nvPicPr>
      <xdr:blipFill>
        <a:blip xmlns:r="http://schemas.openxmlformats.org/officeDocument/2006/relationships" r:embed="rId6" cstate="print"/>
        <a:srcRect l="13571" r="8571"/>
        <a:stretch>
          <a:fillRect/>
        </a:stretch>
      </xdr:blipFill>
      <xdr:spPr bwMode="auto">
        <a:xfrm>
          <a:off x="2562225" y="9858375"/>
          <a:ext cx="1038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504825</xdr:colOff>
      <xdr:row>15</xdr:row>
      <xdr:rowOff>285750</xdr:rowOff>
    </xdr:from>
    <xdr:to>
      <xdr:col>3</xdr:col>
      <xdr:colOff>1171575</xdr:colOff>
      <xdr:row>15</xdr:row>
      <xdr:rowOff>952500</xdr:rowOff>
    </xdr:to>
    <xdr:pic>
      <xdr:nvPicPr>
        <xdr:cNvPr id="8" name="Рисунок 7" descr="k6mini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6429" r="23571"/>
        <a:stretch>
          <a:fillRect/>
        </a:stretch>
      </xdr:blipFill>
      <xdr:spPr>
        <a:xfrm>
          <a:off x="2714625" y="11163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6</xdr:row>
      <xdr:rowOff>38100</xdr:rowOff>
    </xdr:from>
    <xdr:to>
      <xdr:col>4</xdr:col>
      <xdr:colOff>66675</xdr:colOff>
      <xdr:row>6</xdr:row>
      <xdr:rowOff>704850</xdr:rowOff>
    </xdr:to>
    <xdr:pic>
      <xdr:nvPicPr>
        <xdr:cNvPr id="9" name="Рисунок 8" descr="C:\Users\Julia\Desktop\Юле картинки\g022mini.png"/>
        <xdr:cNvPicPr/>
      </xdr:nvPicPr>
      <xdr:blipFill>
        <a:blip xmlns:r="http://schemas.openxmlformats.org/officeDocument/2006/relationships" r:embed="rId8" cstate="print"/>
        <a:srcRect l="18571" r="20714"/>
        <a:stretch>
          <a:fillRect/>
        </a:stretch>
      </xdr:blipFill>
      <xdr:spPr bwMode="auto">
        <a:xfrm>
          <a:off x="3000375" y="8734425"/>
          <a:ext cx="809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7</xdr:row>
      <xdr:rowOff>104775</xdr:rowOff>
    </xdr:from>
    <xdr:to>
      <xdr:col>3</xdr:col>
      <xdr:colOff>1133475</xdr:colOff>
      <xdr:row>7</xdr:row>
      <xdr:rowOff>771525</xdr:rowOff>
    </xdr:to>
    <xdr:pic>
      <xdr:nvPicPr>
        <xdr:cNvPr id="10" name="Рисунок 9" descr="C:\Users\Julia\Desktop\Юле картинки\dm1mini.png"/>
        <xdr:cNvPicPr/>
      </xdr:nvPicPr>
      <xdr:blipFill>
        <a:blip xmlns:r="http://schemas.openxmlformats.org/officeDocument/2006/relationships" r:embed="rId9" cstate="print"/>
        <a:srcRect l="20714" r="21429"/>
        <a:stretch>
          <a:fillRect/>
        </a:stretch>
      </xdr:blipFill>
      <xdr:spPr bwMode="auto">
        <a:xfrm>
          <a:off x="2847975" y="25584150"/>
          <a:ext cx="771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8</xdr:row>
      <xdr:rowOff>95250</xdr:rowOff>
    </xdr:from>
    <xdr:to>
      <xdr:col>4</xdr:col>
      <xdr:colOff>57150</xdr:colOff>
      <xdr:row>8</xdr:row>
      <xdr:rowOff>762000</xdr:rowOff>
    </xdr:to>
    <xdr:pic>
      <xdr:nvPicPr>
        <xdr:cNvPr id="11" name="Рисунок 10" descr="C:\Users\Julia\Desktop\Юле картинки\p10mini.png"/>
        <xdr:cNvPicPr/>
      </xdr:nvPicPr>
      <xdr:blipFill>
        <a:blip xmlns:r="http://schemas.openxmlformats.org/officeDocument/2006/relationships" r:embed="rId10" cstate="print"/>
        <a:srcRect l="12857" r="14286"/>
        <a:stretch>
          <a:fillRect/>
        </a:stretch>
      </xdr:blipFill>
      <xdr:spPr bwMode="auto">
        <a:xfrm>
          <a:off x="2828925" y="41043225"/>
          <a:ext cx="971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2"/>
  <sheetViews>
    <sheetView tabSelected="1" workbookViewId="0">
      <selection activeCell="A3" sqref="A3:F3"/>
    </sheetView>
  </sheetViews>
  <sheetFormatPr defaultRowHeight="15" x14ac:dyDescent="0.25"/>
  <cols>
    <col min="1" max="1" width="6.5703125" style="1" customWidth="1"/>
    <col min="2" max="2" width="12" style="1" customWidth="1"/>
    <col min="3" max="3" width="18.7109375" style="1" customWidth="1"/>
    <col min="4" max="4" width="25.5703125" style="8" customWidth="1"/>
    <col min="5" max="5" width="16.5703125" style="1" customWidth="1"/>
    <col min="6" max="6" width="13" style="2" customWidth="1"/>
    <col min="7" max="7" width="12.42578125" style="1" customWidth="1"/>
    <col min="8" max="8" width="9.140625" style="1" customWidth="1"/>
    <col min="9" max="9" width="9.140625" style="1" hidden="1" customWidth="1"/>
    <col min="10" max="10" width="0" style="1" hidden="1" customWidth="1"/>
    <col min="11" max="11" width="13" style="2" hidden="1" customWidth="1"/>
    <col min="12" max="12" width="9.140625" style="1" hidden="1" customWidth="1"/>
    <col min="13" max="13" width="0" style="1" hidden="1" customWidth="1"/>
    <col min="14" max="16384" width="9.140625" style="1"/>
  </cols>
  <sheetData>
    <row r="1" spans="1:12" ht="105" customHeight="1" x14ac:dyDescent="0.2">
      <c r="A1" s="87"/>
      <c r="B1" s="88"/>
      <c r="C1" s="88"/>
      <c r="D1" s="88"/>
      <c r="E1" s="88"/>
      <c r="F1" s="89"/>
      <c r="K1" s="1"/>
    </row>
    <row r="2" spans="1:12" ht="18" customHeight="1" x14ac:dyDescent="0.25">
      <c r="A2" s="94" t="s">
        <v>439</v>
      </c>
      <c r="B2" s="95"/>
      <c r="C2" s="95"/>
      <c r="D2" s="95"/>
      <c r="E2" s="95"/>
      <c r="F2" s="96"/>
      <c r="K2" s="1"/>
    </row>
    <row r="3" spans="1:12" ht="50.25" customHeight="1" x14ac:dyDescent="0.25">
      <c r="A3" s="97" t="s">
        <v>440</v>
      </c>
      <c r="B3" s="98"/>
      <c r="C3" s="98"/>
      <c r="D3" s="98"/>
      <c r="E3" s="98"/>
      <c r="F3" s="99"/>
      <c r="K3" s="1"/>
    </row>
    <row r="4" spans="1:12" ht="53.25" customHeight="1" x14ac:dyDescent="0.25">
      <c r="A4" s="3" t="s">
        <v>0</v>
      </c>
      <c r="B4" s="3" t="s">
        <v>1</v>
      </c>
      <c r="C4" s="3" t="s">
        <v>2</v>
      </c>
      <c r="D4" s="3" t="s">
        <v>134</v>
      </c>
      <c r="E4" s="3" t="s">
        <v>9</v>
      </c>
      <c r="F4" s="4" t="s">
        <v>3</v>
      </c>
      <c r="K4" s="4" t="s">
        <v>3</v>
      </c>
    </row>
    <row r="5" spans="1:12" x14ac:dyDescent="0.25">
      <c r="A5" s="91" t="s">
        <v>4</v>
      </c>
      <c r="B5" s="92"/>
      <c r="C5" s="92"/>
      <c r="D5" s="92"/>
      <c r="E5" s="92"/>
      <c r="F5" s="93"/>
      <c r="K5" s="1"/>
    </row>
    <row r="6" spans="1:12" ht="73.5" customHeight="1" x14ac:dyDescent="0.25">
      <c r="A6" s="5">
        <v>1</v>
      </c>
      <c r="B6" s="5" t="s">
        <v>5</v>
      </c>
      <c r="C6" s="5" t="s">
        <v>7</v>
      </c>
      <c r="D6" s="7"/>
      <c r="E6" s="5" t="s">
        <v>8</v>
      </c>
      <c r="F6" s="6">
        <v>62600</v>
      </c>
      <c r="K6" s="6">
        <v>58000</v>
      </c>
      <c r="L6" s="1">
        <v>1.08</v>
      </c>
    </row>
    <row r="7" spans="1:12" ht="72.75" customHeight="1" x14ac:dyDescent="0.25">
      <c r="A7" s="9">
        <v>2</v>
      </c>
      <c r="B7" s="9" t="s">
        <v>6</v>
      </c>
      <c r="C7" s="9" t="s">
        <v>10</v>
      </c>
      <c r="D7"/>
      <c r="E7" s="9" t="s">
        <v>11</v>
      </c>
      <c r="F7" s="6">
        <v>58000</v>
      </c>
      <c r="K7" s="6">
        <v>54000</v>
      </c>
      <c r="L7" s="1">
        <v>1.08</v>
      </c>
    </row>
    <row r="8" spans="1:12" ht="72.75" customHeight="1" x14ac:dyDescent="0.25">
      <c r="A8" s="5">
        <v>3</v>
      </c>
      <c r="B8" s="5" t="s">
        <v>141</v>
      </c>
      <c r="C8" s="5" t="s">
        <v>143</v>
      </c>
      <c r="D8" s="11"/>
      <c r="E8" s="5" t="s">
        <v>144</v>
      </c>
      <c r="F8" s="6">
        <v>287000</v>
      </c>
      <c r="K8" s="6">
        <v>265897</v>
      </c>
      <c r="L8" s="1">
        <v>1.08</v>
      </c>
    </row>
    <row r="9" spans="1:12" ht="72.75" customHeight="1" x14ac:dyDescent="0.25">
      <c r="A9" s="5">
        <v>4</v>
      </c>
      <c r="B9" s="5" t="s">
        <v>142</v>
      </c>
      <c r="C9" s="5" t="s">
        <v>10</v>
      </c>
      <c r="D9" s="11"/>
      <c r="E9" s="5" t="s">
        <v>145</v>
      </c>
      <c r="F9" s="6">
        <v>156000</v>
      </c>
      <c r="K9" s="6">
        <v>145300</v>
      </c>
      <c r="L9" s="1">
        <v>1.08</v>
      </c>
    </row>
    <row r="10" spans="1:12" ht="72.75" customHeight="1" x14ac:dyDescent="0.25">
      <c r="A10" s="18">
        <v>5</v>
      </c>
      <c r="B10" s="5" t="s">
        <v>202</v>
      </c>
      <c r="C10" s="5" t="s">
        <v>201</v>
      </c>
      <c r="D10" s="11"/>
      <c r="E10" s="5" t="s">
        <v>200</v>
      </c>
      <c r="F10" s="6">
        <v>91000</v>
      </c>
      <c r="K10" s="6">
        <v>85000</v>
      </c>
      <c r="L10" s="1">
        <v>1.08</v>
      </c>
    </row>
    <row r="11" spans="1:12" x14ac:dyDescent="0.25">
      <c r="A11" s="91" t="s">
        <v>12</v>
      </c>
      <c r="B11" s="92"/>
      <c r="C11" s="92"/>
      <c r="D11" s="92"/>
      <c r="E11" s="92"/>
      <c r="F11" s="93"/>
      <c r="K11" s="1"/>
      <c r="L11" s="1">
        <v>1.08</v>
      </c>
    </row>
    <row r="12" spans="1:12" ht="63.75" customHeight="1" x14ac:dyDescent="0.25">
      <c r="A12" s="5">
        <v>1</v>
      </c>
      <c r="B12" s="5" t="s">
        <v>13</v>
      </c>
      <c r="C12" s="5" t="s">
        <v>15</v>
      </c>
      <c r="D12" s="7"/>
      <c r="E12" s="5" t="s">
        <v>16</v>
      </c>
      <c r="F12" s="6">
        <v>40500</v>
      </c>
      <c r="K12" s="6">
        <v>37500</v>
      </c>
      <c r="L12" s="1">
        <v>1.08</v>
      </c>
    </row>
    <row r="13" spans="1:12" ht="66" customHeight="1" x14ac:dyDescent="0.25">
      <c r="A13" s="5">
        <v>2</v>
      </c>
      <c r="B13" s="5" t="s">
        <v>14</v>
      </c>
      <c r="C13" s="5" t="s">
        <v>15</v>
      </c>
      <c r="D13" s="7"/>
      <c r="E13" s="5" t="s">
        <v>17</v>
      </c>
      <c r="F13" s="6">
        <v>40500</v>
      </c>
      <c r="K13" s="6">
        <v>37500</v>
      </c>
      <c r="L13" s="1">
        <v>1.08</v>
      </c>
    </row>
    <row r="14" spans="1:12" ht="71.25" customHeight="1" x14ac:dyDescent="0.25">
      <c r="A14" s="5">
        <v>3</v>
      </c>
      <c r="B14" s="5" t="s">
        <v>18</v>
      </c>
      <c r="C14" s="5" t="s">
        <v>20</v>
      </c>
      <c r="D14" s="7"/>
      <c r="E14" s="5" t="s">
        <v>16</v>
      </c>
      <c r="F14" s="6">
        <v>41500</v>
      </c>
      <c r="K14" s="6">
        <v>38500</v>
      </c>
      <c r="L14" s="1">
        <v>1.08</v>
      </c>
    </row>
    <row r="15" spans="1:12" ht="71.25" customHeight="1" x14ac:dyDescent="0.25">
      <c r="A15" s="5">
        <v>4</v>
      </c>
      <c r="B15" s="5" t="s">
        <v>191</v>
      </c>
      <c r="C15" s="5" t="s">
        <v>190</v>
      </c>
      <c r="D15" s="7"/>
      <c r="E15" s="5" t="s">
        <v>192</v>
      </c>
      <c r="F15" s="6">
        <v>43500</v>
      </c>
      <c r="K15" s="6">
        <v>40200</v>
      </c>
      <c r="L15" s="1">
        <v>1.08</v>
      </c>
    </row>
    <row r="16" spans="1:12" ht="71.25" customHeight="1" x14ac:dyDescent="0.25">
      <c r="A16" s="5">
        <v>5</v>
      </c>
      <c r="B16" s="5" t="s">
        <v>247</v>
      </c>
      <c r="C16" s="5" t="s">
        <v>193</v>
      </c>
      <c r="D16" s="7"/>
      <c r="E16" s="5" t="s">
        <v>194</v>
      </c>
      <c r="F16" s="6">
        <v>42800</v>
      </c>
      <c r="K16" s="6">
        <v>39700</v>
      </c>
      <c r="L16" s="1">
        <v>1.08</v>
      </c>
    </row>
    <row r="17" spans="1:12" ht="69" customHeight="1" x14ac:dyDescent="0.25">
      <c r="A17" s="5">
        <v>6</v>
      </c>
      <c r="B17" s="5" t="s">
        <v>19</v>
      </c>
      <c r="C17" s="5" t="s">
        <v>21</v>
      </c>
      <c r="D17" s="7"/>
      <c r="E17" s="5" t="s">
        <v>11</v>
      </c>
      <c r="F17" s="6">
        <v>52300</v>
      </c>
      <c r="K17" s="6">
        <v>48500</v>
      </c>
      <c r="L17" s="1">
        <v>1.08</v>
      </c>
    </row>
    <row r="18" spans="1:12" ht="63" customHeight="1" x14ac:dyDescent="0.25">
      <c r="A18" s="5">
        <v>7</v>
      </c>
      <c r="B18" s="5" t="s">
        <v>73</v>
      </c>
      <c r="C18" s="5" t="s">
        <v>15</v>
      </c>
      <c r="D18" s="7"/>
      <c r="E18" s="5" t="s">
        <v>243</v>
      </c>
      <c r="F18" s="6">
        <v>26800</v>
      </c>
      <c r="K18" s="6">
        <v>24800</v>
      </c>
      <c r="L18" s="1">
        <v>1.08</v>
      </c>
    </row>
    <row r="19" spans="1:12" ht="63" customHeight="1" x14ac:dyDescent="0.25">
      <c r="A19" s="5">
        <v>8</v>
      </c>
      <c r="B19" s="5" t="s">
        <v>122</v>
      </c>
      <c r="C19" s="5" t="s">
        <v>123</v>
      </c>
      <c r="D19" s="7"/>
      <c r="E19" s="5" t="s">
        <v>124</v>
      </c>
      <c r="F19" s="6">
        <v>24500</v>
      </c>
      <c r="K19" s="6">
        <v>22700</v>
      </c>
      <c r="L19" s="1">
        <v>1.08</v>
      </c>
    </row>
    <row r="20" spans="1:12" ht="67.5" customHeight="1" x14ac:dyDescent="0.25">
      <c r="A20" s="5">
        <v>9</v>
      </c>
      <c r="B20" s="5" t="s">
        <v>187</v>
      </c>
      <c r="C20" s="5" t="s">
        <v>188</v>
      </c>
      <c r="D20" s="7"/>
      <c r="E20" s="5" t="s">
        <v>197</v>
      </c>
      <c r="F20" s="6">
        <v>26700</v>
      </c>
      <c r="K20" s="6">
        <v>24800</v>
      </c>
      <c r="L20" s="1">
        <v>1.08</v>
      </c>
    </row>
    <row r="21" spans="1:12" ht="67.5" customHeight="1" x14ac:dyDescent="0.25">
      <c r="A21" s="5">
        <v>11</v>
      </c>
      <c r="B21" s="5" t="s">
        <v>234</v>
      </c>
      <c r="C21" s="5" t="s">
        <v>235</v>
      </c>
      <c r="D21" s="7"/>
      <c r="E21" s="5" t="s">
        <v>124</v>
      </c>
      <c r="F21" s="6">
        <v>24500</v>
      </c>
      <c r="K21" s="6">
        <v>22700</v>
      </c>
      <c r="L21" s="1">
        <v>1.08</v>
      </c>
    </row>
    <row r="22" spans="1:12" ht="67.5" customHeight="1" x14ac:dyDescent="0.25">
      <c r="A22" s="5">
        <v>12</v>
      </c>
      <c r="B22" s="5" t="s">
        <v>236</v>
      </c>
      <c r="C22" s="5" t="s">
        <v>238</v>
      </c>
      <c r="D22" s="7"/>
      <c r="E22" s="5" t="s">
        <v>237</v>
      </c>
      <c r="F22" s="6">
        <v>24500</v>
      </c>
      <c r="K22" s="6">
        <v>22700</v>
      </c>
      <c r="L22" s="1">
        <v>1.08</v>
      </c>
    </row>
    <row r="23" spans="1:12" ht="67.5" customHeight="1" x14ac:dyDescent="0.25">
      <c r="A23" s="5">
        <v>13</v>
      </c>
      <c r="B23" s="5" t="s">
        <v>183</v>
      </c>
      <c r="C23" s="5" t="s">
        <v>184</v>
      </c>
      <c r="D23" s="7"/>
      <c r="E23" s="5" t="s">
        <v>185</v>
      </c>
      <c r="F23" s="6">
        <v>77800</v>
      </c>
      <c r="K23" s="6">
        <v>72000</v>
      </c>
      <c r="L23" s="1">
        <v>1.08</v>
      </c>
    </row>
    <row r="24" spans="1:12" x14ac:dyDescent="0.25">
      <c r="A24" s="91" t="s">
        <v>22</v>
      </c>
      <c r="B24" s="92"/>
      <c r="C24" s="92"/>
      <c r="D24" s="92"/>
      <c r="E24" s="92"/>
      <c r="F24" s="93"/>
      <c r="K24" s="1"/>
      <c r="L24" s="1">
        <v>1.08</v>
      </c>
    </row>
    <row r="25" spans="1:12" ht="60" customHeight="1" x14ac:dyDescent="0.25">
      <c r="A25" s="5">
        <v>1</v>
      </c>
      <c r="B25" s="5" t="s">
        <v>23</v>
      </c>
      <c r="C25" s="5" t="s">
        <v>25</v>
      </c>
      <c r="D25" s="7"/>
      <c r="E25" s="5" t="s">
        <v>27</v>
      </c>
      <c r="F25" s="6">
        <v>25300</v>
      </c>
      <c r="K25" s="6">
        <v>23500</v>
      </c>
      <c r="L25" s="1">
        <v>1.08</v>
      </c>
    </row>
    <row r="26" spans="1:12" ht="66" customHeight="1" x14ac:dyDescent="0.25">
      <c r="A26" s="5">
        <v>2</v>
      </c>
      <c r="B26" s="5" t="s">
        <v>24</v>
      </c>
      <c r="C26" s="5" t="s">
        <v>26</v>
      </c>
      <c r="D26" s="7"/>
      <c r="E26" s="5" t="s">
        <v>28</v>
      </c>
      <c r="F26" s="6">
        <v>13500</v>
      </c>
      <c r="K26" s="6">
        <v>12500</v>
      </c>
      <c r="L26" s="1">
        <v>1.08</v>
      </c>
    </row>
    <row r="27" spans="1:12" ht="72" customHeight="1" x14ac:dyDescent="0.25">
      <c r="A27" s="5">
        <v>3</v>
      </c>
      <c r="B27" s="5" t="s">
        <v>74</v>
      </c>
      <c r="C27" s="5" t="s">
        <v>75</v>
      </c>
      <c r="D27" s="7"/>
      <c r="E27" s="5" t="s">
        <v>76</v>
      </c>
      <c r="F27" s="6">
        <v>26800</v>
      </c>
      <c r="K27" s="6">
        <v>24800</v>
      </c>
      <c r="L27" s="1">
        <v>1.08</v>
      </c>
    </row>
    <row r="28" spans="1:12" x14ac:dyDescent="0.25">
      <c r="A28" s="91" t="s">
        <v>77</v>
      </c>
      <c r="B28" s="92"/>
      <c r="C28" s="92"/>
      <c r="D28" s="92"/>
      <c r="E28" s="92"/>
      <c r="F28" s="93"/>
      <c r="K28" s="1"/>
      <c r="L28" s="1">
        <v>1.08</v>
      </c>
    </row>
    <row r="29" spans="1:12" ht="66.75" customHeight="1" x14ac:dyDescent="0.25">
      <c r="A29" s="5">
        <v>1</v>
      </c>
      <c r="B29" s="5" t="s">
        <v>78</v>
      </c>
      <c r="C29" s="5" t="s">
        <v>79</v>
      </c>
      <c r="D29" s="7"/>
      <c r="E29" s="5" t="s">
        <v>80</v>
      </c>
      <c r="F29" s="6">
        <v>31000</v>
      </c>
      <c r="K29" s="6">
        <v>28900</v>
      </c>
      <c r="L29" s="1">
        <v>1.08</v>
      </c>
    </row>
    <row r="30" spans="1:12" ht="66.75" customHeight="1" x14ac:dyDescent="0.25">
      <c r="A30" s="5">
        <v>2</v>
      </c>
      <c r="B30" s="5" t="s">
        <v>217</v>
      </c>
      <c r="C30" s="5" t="s">
        <v>221</v>
      </c>
      <c r="D30" s="7"/>
      <c r="E30" s="5" t="s">
        <v>222</v>
      </c>
      <c r="F30" s="6">
        <v>20700</v>
      </c>
      <c r="K30" s="6">
        <v>19200</v>
      </c>
      <c r="L30" s="1">
        <v>1.08</v>
      </c>
    </row>
    <row r="31" spans="1:12" ht="66.75" customHeight="1" x14ac:dyDescent="0.25">
      <c r="A31" s="5">
        <v>3</v>
      </c>
      <c r="B31" s="5" t="s">
        <v>219</v>
      </c>
      <c r="C31" s="5" t="s">
        <v>223</v>
      </c>
      <c r="D31" s="7"/>
      <c r="E31" s="5" t="s">
        <v>225</v>
      </c>
      <c r="F31" s="6">
        <v>19800</v>
      </c>
      <c r="K31" s="6">
        <v>18400</v>
      </c>
      <c r="L31" s="1">
        <v>1.08</v>
      </c>
    </row>
    <row r="32" spans="1:12" ht="66.75" customHeight="1" x14ac:dyDescent="0.25">
      <c r="A32" s="5">
        <v>4</v>
      </c>
      <c r="B32" s="5" t="s">
        <v>220</v>
      </c>
      <c r="C32" s="5" t="s">
        <v>218</v>
      </c>
      <c r="D32" s="7"/>
      <c r="E32" s="5" t="s">
        <v>216</v>
      </c>
      <c r="F32" s="6">
        <v>16800</v>
      </c>
      <c r="K32" s="6">
        <v>15600</v>
      </c>
      <c r="L32" s="1">
        <v>1.08</v>
      </c>
    </row>
    <row r="33" spans="1:12" ht="66.75" customHeight="1" x14ac:dyDescent="0.25">
      <c r="A33" s="5">
        <v>5</v>
      </c>
      <c r="B33" s="5" t="s">
        <v>224</v>
      </c>
      <c r="C33" s="5" t="s">
        <v>226</v>
      </c>
      <c r="D33" s="7"/>
      <c r="E33" s="5" t="s">
        <v>227</v>
      </c>
      <c r="F33" s="6">
        <v>20700</v>
      </c>
      <c r="K33" s="6">
        <v>19200</v>
      </c>
      <c r="L33" s="1">
        <v>1.08</v>
      </c>
    </row>
    <row r="34" spans="1:12" ht="72" customHeight="1" x14ac:dyDescent="0.25">
      <c r="A34" s="5">
        <v>6</v>
      </c>
      <c r="B34" s="5" t="s">
        <v>81</v>
      </c>
      <c r="C34" s="5" t="s">
        <v>82</v>
      </c>
      <c r="D34" s="7"/>
      <c r="E34" s="5" t="s">
        <v>83</v>
      </c>
      <c r="F34" s="6">
        <v>28600</v>
      </c>
      <c r="K34" s="6">
        <v>26570</v>
      </c>
      <c r="L34" s="1">
        <v>1.08</v>
      </c>
    </row>
    <row r="35" spans="1:12" ht="69.75" customHeight="1" x14ac:dyDescent="0.25">
      <c r="A35" s="5">
        <v>7</v>
      </c>
      <c r="B35" s="5" t="s">
        <v>84</v>
      </c>
      <c r="C35" s="5" t="s">
        <v>85</v>
      </c>
      <c r="D35" s="7"/>
      <c r="E35" s="5" t="s">
        <v>86</v>
      </c>
      <c r="F35" s="6">
        <v>63500</v>
      </c>
      <c r="K35" s="6">
        <v>58740</v>
      </c>
      <c r="L35" s="1">
        <v>1.08</v>
      </c>
    </row>
    <row r="36" spans="1:12" x14ac:dyDescent="0.25">
      <c r="A36" s="91" t="s">
        <v>228</v>
      </c>
      <c r="B36" s="92"/>
      <c r="C36" s="92"/>
      <c r="D36" s="92"/>
      <c r="E36" s="92"/>
      <c r="F36" s="93"/>
      <c r="K36" s="1"/>
      <c r="L36" s="1">
        <v>1.08</v>
      </c>
    </row>
    <row r="37" spans="1:12" ht="66" customHeight="1" x14ac:dyDescent="0.25">
      <c r="A37" s="5">
        <v>1</v>
      </c>
      <c r="B37" s="5" t="s">
        <v>115</v>
      </c>
      <c r="C37" s="5" t="s">
        <v>117</v>
      </c>
      <c r="D37" s="7"/>
      <c r="E37" s="5" t="s">
        <v>118</v>
      </c>
      <c r="F37" s="6">
        <v>196500</v>
      </c>
      <c r="K37" s="6">
        <v>182000</v>
      </c>
      <c r="L37" s="1">
        <v>1.08</v>
      </c>
    </row>
    <row r="38" spans="1:12" ht="60" customHeight="1" x14ac:dyDescent="0.25">
      <c r="A38" s="5">
        <v>2</v>
      </c>
      <c r="B38" s="5" t="s">
        <v>116</v>
      </c>
      <c r="C38" s="5" t="s">
        <v>117</v>
      </c>
      <c r="D38" s="7"/>
      <c r="E38" s="5" t="s">
        <v>119</v>
      </c>
      <c r="F38" s="6">
        <v>40400</v>
      </c>
      <c r="K38" s="6">
        <v>37460</v>
      </c>
      <c r="L38" s="1">
        <v>1.08</v>
      </c>
    </row>
    <row r="39" spans="1:12" ht="60" customHeight="1" x14ac:dyDescent="0.25">
      <c r="A39" s="5">
        <v>2</v>
      </c>
      <c r="B39" s="5" t="s">
        <v>229</v>
      </c>
      <c r="C39" s="5" t="s">
        <v>230</v>
      </c>
      <c r="D39" s="7"/>
      <c r="E39" s="5" t="s">
        <v>231</v>
      </c>
      <c r="F39" s="6">
        <v>270000</v>
      </c>
      <c r="K39" s="6">
        <v>250000</v>
      </c>
      <c r="L39" s="1">
        <v>1.08</v>
      </c>
    </row>
    <row r="40" spans="1:12" x14ac:dyDescent="0.25">
      <c r="A40" s="91" t="s">
        <v>29</v>
      </c>
      <c r="B40" s="92"/>
      <c r="C40" s="92"/>
      <c r="D40" s="92"/>
      <c r="E40" s="92"/>
      <c r="F40" s="93"/>
      <c r="K40" s="1"/>
      <c r="L40" s="1">
        <v>1.08</v>
      </c>
    </row>
    <row r="41" spans="1:12" ht="60.75" customHeight="1" x14ac:dyDescent="0.25">
      <c r="A41" s="5">
        <v>1</v>
      </c>
      <c r="B41" s="5" t="s">
        <v>30</v>
      </c>
      <c r="C41" s="5" t="s">
        <v>29</v>
      </c>
      <c r="D41" s="7"/>
      <c r="E41" s="5" t="s">
        <v>32</v>
      </c>
      <c r="F41" s="6">
        <v>13500</v>
      </c>
      <c r="K41" s="6">
        <v>12500</v>
      </c>
      <c r="L41" s="1">
        <v>1.08</v>
      </c>
    </row>
    <row r="42" spans="1:12" ht="63.75" customHeight="1" x14ac:dyDescent="0.25">
      <c r="A42" s="5">
        <v>2</v>
      </c>
      <c r="B42" s="5" t="s">
        <v>31</v>
      </c>
      <c r="C42" s="5" t="s">
        <v>29</v>
      </c>
      <c r="D42" s="7"/>
      <c r="E42" s="5" t="s">
        <v>33</v>
      </c>
      <c r="F42" s="6">
        <v>11300</v>
      </c>
      <c r="K42" s="6">
        <v>10500</v>
      </c>
      <c r="L42" s="1">
        <v>1.08</v>
      </c>
    </row>
    <row r="43" spans="1:12" x14ac:dyDescent="0.25">
      <c r="A43" s="91" t="s">
        <v>34</v>
      </c>
      <c r="B43" s="92"/>
      <c r="C43" s="92"/>
      <c r="D43" s="92"/>
      <c r="E43" s="92"/>
      <c r="F43" s="93"/>
      <c r="K43" s="1"/>
      <c r="L43" s="1">
        <v>1.08</v>
      </c>
    </row>
    <row r="44" spans="1:12" ht="75" customHeight="1" x14ac:dyDescent="0.25">
      <c r="A44" s="5">
        <v>1</v>
      </c>
      <c r="B44" s="5" t="s">
        <v>98</v>
      </c>
      <c r="C44" s="5" t="s">
        <v>34</v>
      </c>
      <c r="D44" s="7"/>
      <c r="E44" s="5" t="s">
        <v>100</v>
      </c>
      <c r="F44" s="6">
        <v>20000</v>
      </c>
      <c r="K44" s="6">
        <v>18500</v>
      </c>
      <c r="L44" s="1">
        <v>1.08</v>
      </c>
    </row>
    <row r="45" spans="1:12" ht="67.5" customHeight="1" x14ac:dyDescent="0.25">
      <c r="A45" s="5">
        <v>2</v>
      </c>
      <c r="B45" s="5" t="s">
        <v>99</v>
      </c>
      <c r="C45" s="5" t="s">
        <v>35</v>
      </c>
      <c r="D45" s="7"/>
      <c r="E45" s="5" t="s">
        <v>101</v>
      </c>
      <c r="F45" s="6">
        <v>27800</v>
      </c>
      <c r="K45" s="6">
        <v>25700</v>
      </c>
      <c r="L45" s="1">
        <v>1.08</v>
      </c>
    </row>
    <row r="46" spans="1:12" ht="60" customHeight="1" x14ac:dyDescent="0.25">
      <c r="A46" s="5">
        <v>3</v>
      </c>
      <c r="B46" s="5" t="s">
        <v>102</v>
      </c>
      <c r="C46" s="5" t="s">
        <v>103</v>
      </c>
      <c r="D46" s="7"/>
      <c r="E46" s="5" t="s">
        <v>104</v>
      </c>
      <c r="F46" s="6">
        <v>24500</v>
      </c>
      <c r="K46" s="6">
        <v>22300</v>
      </c>
      <c r="L46" s="1">
        <v>1.08</v>
      </c>
    </row>
    <row r="47" spans="1:12" ht="60" customHeight="1" x14ac:dyDescent="0.25">
      <c r="A47" s="5">
        <v>4</v>
      </c>
      <c r="B47" s="5" t="s">
        <v>135</v>
      </c>
      <c r="C47" s="5" t="s">
        <v>34</v>
      </c>
      <c r="D47" s="7"/>
      <c r="E47" s="5" t="s">
        <v>136</v>
      </c>
      <c r="F47" s="6">
        <v>15500</v>
      </c>
      <c r="K47" s="6">
        <v>14500</v>
      </c>
      <c r="L47" s="1">
        <v>1.08</v>
      </c>
    </row>
    <row r="48" spans="1:12" ht="60" customHeight="1" x14ac:dyDescent="0.25">
      <c r="A48" s="5">
        <v>5</v>
      </c>
      <c r="B48" s="5" t="s">
        <v>137</v>
      </c>
      <c r="C48" s="5" t="s">
        <v>35</v>
      </c>
      <c r="D48" s="7"/>
      <c r="E48" s="5" t="s">
        <v>36</v>
      </c>
      <c r="F48" s="6">
        <v>20000</v>
      </c>
      <c r="K48" s="6">
        <v>18500</v>
      </c>
      <c r="L48" s="1">
        <v>1.08</v>
      </c>
    </row>
    <row r="49" spans="1:12" ht="72.75" customHeight="1" x14ac:dyDescent="0.25">
      <c r="A49" s="5">
        <v>6</v>
      </c>
      <c r="B49" s="5" t="s">
        <v>165</v>
      </c>
      <c r="C49" s="5" t="s">
        <v>166</v>
      </c>
      <c r="D49" s="7"/>
      <c r="E49" s="20" t="s">
        <v>186</v>
      </c>
      <c r="F49" s="6">
        <v>28000</v>
      </c>
      <c r="H49" s="21"/>
      <c r="J49" s="22"/>
      <c r="K49" s="6">
        <v>26000</v>
      </c>
      <c r="L49" s="1">
        <v>1.08</v>
      </c>
    </row>
    <row r="50" spans="1:12" ht="72.75" customHeight="1" x14ac:dyDescent="0.25">
      <c r="A50" s="5">
        <v>7</v>
      </c>
      <c r="B50" s="5" t="s">
        <v>239</v>
      </c>
      <c r="C50" s="5" t="s">
        <v>240</v>
      </c>
      <c r="D50" s="7"/>
      <c r="E50" s="20" t="s">
        <v>241</v>
      </c>
      <c r="F50" s="6">
        <v>17500</v>
      </c>
      <c r="H50" s="21"/>
      <c r="J50" s="22"/>
      <c r="K50" s="6">
        <v>16300</v>
      </c>
      <c r="L50" s="1">
        <v>1.08</v>
      </c>
    </row>
    <row r="51" spans="1:12" x14ac:dyDescent="0.25">
      <c r="A51" s="90" t="s">
        <v>92</v>
      </c>
      <c r="B51" s="90"/>
      <c r="C51" s="90"/>
      <c r="D51" s="90"/>
      <c r="E51" s="90"/>
      <c r="F51" s="90"/>
      <c r="K51" s="1"/>
      <c r="L51" s="1">
        <v>1.08</v>
      </c>
    </row>
    <row r="52" spans="1:12" ht="78.75" customHeight="1" x14ac:dyDescent="0.25">
      <c r="A52" s="5">
        <v>1</v>
      </c>
      <c r="B52" s="5" t="s">
        <v>93</v>
      </c>
      <c r="C52" s="5" t="s">
        <v>95</v>
      </c>
      <c r="D52" s="7"/>
      <c r="E52" s="5" t="s">
        <v>96</v>
      </c>
      <c r="F52" s="6">
        <v>43000</v>
      </c>
      <c r="I52" s="22"/>
      <c r="K52" s="6">
        <v>39840</v>
      </c>
      <c r="L52" s="1">
        <v>1.08</v>
      </c>
    </row>
    <row r="53" spans="1:12" ht="75.75" customHeight="1" x14ac:dyDescent="0.25">
      <c r="A53" s="5">
        <v>2</v>
      </c>
      <c r="B53" s="5" t="s">
        <v>94</v>
      </c>
      <c r="C53" s="5" t="s">
        <v>95</v>
      </c>
      <c r="D53" s="7"/>
      <c r="E53" s="5" t="s">
        <v>97</v>
      </c>
      <c r="F53" s="6">
        <v>40200</v>
      </c>
      <c r="K53" s="6">
        <v>37200</v>
      </c>
      <c r="L53" s="1">
        <v>1.08</v>
      </c>
    </row>
    <row r="54" spans="1:12" x14ac:dyDescent="0.25">
      <c r="A54" s="91" t="s">
        <v>37</v>
      </c>
      <c r="B54" s="92"/>
      <c r="C54" s="92"/>
      <c r="D54" s="92"/>
      <c r="E54" s="92"/>
      <c r="F54" s="93"/>
      <c r="K54" s="1"/>
      <c r="L54" s="1">
        <v>1.08</v>
      </c>
    </row>
    <row r="55" spans="1:12" ht="68.25" customHeight="1" x14ac:dyDescent="0.25">
      <c r="A55" s="5">
        <v>1</v>
      </c>
      <c r="B55" s="5" t="s">
        <v>148</v>
      </c>
      <c r="C55" s="5" t="s">
        <v>149</v>
      </c>
      <c r="D55" s="5"/>
      <c r="E55" s="5" t="s">
        <v>46</v>
      </c>
      <c r="F55" s="6">
        <v>4600</v>
      </c>
      <c r="K55" s="6">
        <v>4300</v>
      </c>
      <c r="L55" s="1">
        <v>1.08</v>
      </c>
    </row>
    <row r="56" spans="1:12" ht="68.25" customHeight="1" x14ac:dyDescent="0.25">
      <c r="A56" s="5">
        <v>2</v>
      </c>
      <c r="B56" s="5" t="s">
        <v>38</v>
      </c>
      <c r="C56" s="5" t="s">
        <v>41</v>
      </c>
      <c r="D56" s="7"/>
      <c r="E56" s="5" t="s">
        <v>43</v>
      </c>
      <c r="F56" s="6">
        <v>11000</v>
      </c>
      <c r="K56" s="6">
        <v>10200</v>
      </c>
      <c r="L56" s="1">
        <v>1.08</v>
      </c>
    </row>
    <row r="57" spans="1:12" ht="68.25" customHeight="1" x14ac:dyDescent="0.25">
      <c r="A57" s="5">
        <v>3</v>
      </c>
      <c r="B57" s="5" t="s">
        <v>214</v>
      </c>
      <c r="C57" s="5" t="s">
        <v>353</v>
      </c>
      <c r="D57" s="7"/>
      <c r="E57" s="5" t="s">
        <v>215</v>
      </c>
      <c r="F57" s="6">
        <v>14000</v>
      </c>
      <c r="K57" s="6">
        <v>13000</v>
      </c>
      <c r="L57" s="1">
        <v>1.08</v>
      </c>
    </row>
    <row r="58" spans="1:12" ht="65.25" customHeight="1" x14ac:dyDescent="0.25">
      <c r="A58" s="5">
        <v>4</v>
      </c>
      <c r="B58" s="5" t="s">
        <v>138</v>
      </c>
      <c r="C58" s="5" t="s">
        <v>139</v>
      </c>
      <c r="D58" s="7"/>
      <c r="E58" s="5" t="s">
        <v>140</v>
      </c>
      <c r="F58" s="6">
        <v>16500</v>
      </c>
      <c r="K58" s="6">
        <v>15500</v>
      </c>
      <c r="L58" s="1">
        <v>1.08</v>
      </c>
    </row>
    <row r="59" spans="1:12" ht="59.25" customHeight="1" x14ac:dyDescent="0.25">
      <c r="A59" s="5">
        <v>5</v>
      </c>
      <c r="B59" s="5" t="s">
        <v>39</v>
      </c>
      <c r="C59" s="5" t="s">
        <v>42</v>
      </c>
      <c r="D59" s="7"/>
      <c r="E59" s="5" t="s">
        <v>44</v>
      </c>
      <c r="F59" s="6">
        <v>20200</v>
      </c>
      <c r="K59" s="6">
        <v>18700</v>
      </c>
      <c r="L59" s="1">
        <v>1.08</v>
      </c>
    </row>
    <row r="60" spans="1:12" ht="67.5" customHeight="1" x14ac:dyDescent="0.25">
      <c r="A60" s="5">
        <v>6</v>
      </c>
      <c r="B60" s="5" t="s">
        <v>105</v>
      </c>
      <c r="C60" s="5" t="s">
        <v>189</v>
      </c>
      <c r="D60" s="7"/>
      <c r="E60" s="5" t="s">
        <v>106</v>
      </c>
      <c r="F60" s="6">
        <v>30100</v>
      </c>
      <c r="K60" s="6">
        <v>27900</v>
      </c>
      <c r="L60" s="1">
        <v>1.08</v>
      </c>
    </row>
    <row r="61" spans="1:12" ht="68.25" customHeight="1" x14ac:dyDescent="0.25">
      <c r="A61" s="5">
        <v>7</v>
      </c>
      <c r="B61" s="5" t="s">
        <v>133</v>
      </c>
      <c r="C61" s="5" t="s">
        <v>107</v>
      </c>
      <c r="D61" s="7"/>
      <c r="E61" s="5" t="s">
        <v>108</v>
      </c>
      <c r="F61" s="6">
        <v>17800</v>
      </c>
      <c r="K61" s="6">
        <v>16500</v>
      </c>
      <c r="L61" s="1">
        <v>1.08</v>
      </c>
    </row>
    <row r="62" spans="1:12" ht="66" customHeight="1" x14ac:dyDescent="0.25">
      <c r="A62" s="5">
        <v>8</v>
      </c>
      <c r="B62" s="5" t="s">
        <v>273</v>
      </c>
      <c r="C62" s="5" t="s">
        <v>120</v>
      </c>
      <c r="D62" s="7"/>
      <c r="E62" s="5" t="s">
        <v>121</v>
      </c>
      <c r="F62" s="6">
        <v>27500</v>
      </c>
      <c r="K62" s="6">
        <v>25500</v>
      </c>
      <c r="L62" s="1">
        <v>1.08</v>
      </c>
    </row>
    <row r="63" spans="1:12" ht="66" customHeight="1" x14ac:dyDescent="0.25">
      <c r="A63" s="5">
        <v>9</v>
      </c>
      <c r="B63" s="5" t="s">
        <v>39</v>
      </c>
      <c r="C63" s="28" t="s">
        <v>354</v>
      </c>
      <c r="D63" s="7"/>
      <c r="E63" s="5" t="s">
        <v>242</v>
      </c>
      <c r="F63" s="6">
        <v>13000</v>
      </c>
      <c r="K63" s="6">
        <v>12000</v>
      </c>
      <c r="L63" s="1">
        <v>1.08</v>
      </c>
    </row>
    <row r="64" spans="1:12" ht="24.75" customHeight="1" x14ac:dyDescent="0.25">
      <c r="A64" s="91" t="s">
        <v>47</v>
      </c>
      <c r="B64" s="92"/>
      <c r="C64" s="92"/>
      <c r="D64" s="92"/>
      <c r="E64" s="92"/>
      <c r="F64" s="93"/>
      <c r="K64" s="1"/>
      <c r="L64" s="1">
        <v>1.08</v>
      </c>
    </row>
    <row r="65" spans="1:12" ht="63" customHeight="1" x14ac:dyDescent="0.25">
      <c r="A65" s="5">
        <v>1</v>
      </c>
      <c r="B65" s="5" t="s">
        <v>87</v>
      </c>
      <c r="C65" s="5" t="s">
        <v>88</v>
      </c>
      <c r="D65" s="5"/>
      <c r="E65" s="5" t="s">
        <v>89</v>
      </c>
      <c r="F65" s="6">
        <v>46000</v>
      </c>
      <c r="K65" s="6">
        <v>42300</v>
      </c>
      <c r="L65" s="1">
        <v>1.08</v>
      </c>
    </row>
    <row r="66" spans="1:12" ht="66" customHeight="1" x14ac:dyDescent="0.25">
      <c r="A66" s="5">
        <v>2</v>
      </c>
      <c r="B66" s="5" t="s">
        <v>125</v>
      </c>
      <c r="C66" s="5" t="s">
        <v>88</v>
      </c>
      <c r="D66" s="5"/>
      <c r="E66" s="5" t="s">
        <v>126</v>
      </c>
      <c r="F66" s="6">
        <v>43000</v>
      </c>
      <c r="K66" s="6">
        <v>39600</v>
      </c>
      <c r="L66" s="1">
        <v>1.08</v>
      </c>
    </row>
    <row r="67" spans="1:12" ht="66" customHeight="1" x14ac:dyDescent="0.25">
      <c r="A67" s="5">
        <v>3</v>
      </c>
      <c r="B67" s="5" t="s">
        <v>48</v>
      </c>
      <c r="C67" s="5" t="s">
        <v>355</v>
      </c>
      <c r="D67" s="5"/>
      <c r="E67" s="5" t="s">
        <v>50</v>
      </c>
      <c r="F67" s="6">
        <v>71300</v>
      </c>
      <c r="G67" s="85"/>
      <c r="I67" s="2"/>
      <c r="K67" s="6">
        <v>66000</v>
      </c>
      <c r="L67" s="1">
        <v>1.08</v>
      </c>
    </row>
    <row r="68" spans="1:12" ht="74.25" customHeight="1" x14ac:dyDescent="0.25">
      <c r="A68" s="5">
        <v>4</v>
      </c>
      <c r="B68" s="5" t="s">
        <v>90</v>
      </c>
      <c r="C68" s="5" t="s">
        <v>88</v>
      </c>
      <c r="D68" s="5"/>
      <c r="E68" s="5" t="s">
        <v>91</v>
      </c>
      <c r="F68" s="6">
        <v>42500</v>
      </c>
      <c r="K68" s="6">
        <v>39400</v>
      </c>
      <c r="L68" s="1">
        <v>1.08</v>
      </c>
    </row>
    <row r="69" spans="1:12" ht="86.25" customHeight="1" x14ac:dyDescent="0.25">
      <c r="A69" s="12">
        <v>5</v>
      </c>
      <c r="B69" s="5" t="s">
        <v>146</v>
      </c>
      <c r="C69" s="5" t="s">
        <v>355</v>
      </c>
      <c r="D69" s="5"/>
      <c r="E69" s="5" t="s">
        <v>147</v>
      </c>
      <c r="F69" s="6">
        <v>51000</v>
      </c>
      <c r="K69" s="6">
        <v>47200</v>
      </c>
      <c r="L69" s="1">
        <v>1.08</v>
      </c>
    </row>
    <row r="70" spans="1:12" ht="60" customHeight="1" x14ac:dyDescent="0.25">
      <c r="A70" s="12">
        <v>6</v>
      </c>
      <c r="B70" s="5" t="s">
        <v>162</v>
      </c>
      <c r="C70" s="5" t="s">
        <v>164</v>
      </c>
      <c r="D70" s="14"/>
      <c r="E70" s="18" t="s">
        <v>163</v>
      </c>
      <c r="F70" s="6">
        <v>19000</v>
      </c>
      <c r="K70" s="14">
        <v>18000</v>
      </c>
      <c r="L70" s="1">
        <v>1.08</v>
      </c>
    </row>
    <row r="71" spans="1:12" ht="60" customHeight="1" x14ac:dyDescent="0.25">
      <c r="A71" s="12">
        <v>7</v>
      </c>
      <c r="B71" s="5" t="s">
        <v>167</v>
      </c>
      <c r="C71" s="25" t="s">
        <v>169</v>
      </c>
      <c r="D71" s="20"/>
      <c r="E71" s="20" t="s">
        <v>168</v>
      </c>
      <c r="F71" s="6">
        <v>24500</v>
      </c>
      <c r="K71" s="24">
        <v>23000</v>
      </c>
      <c r="L71" s="1">
        <v>1.08</v>
      </c>
    </row>
    <row r="72" spans="1:12" ht="90" customHeight="1" x14ac:dyDescent="0.25">
      <c r="A72" s="29">
        <v>8</v>
      </c>
      <c r="B72" s="5" t="s">
        <v>244</v>
      </c>
      <c r="C72" s="5" t="s">
        <v>355</v>
      </c>
      <c r="D72" s="20"/>
      <c r="E72" s="20" t="s">
        <v>245</v>
      </c>
      <c r="F72" s="6">
        <v>26200</v>
      </c>
      <c r="K72" s="14">
        <v>24400</v>
      </c>
      <c r="L72" s="1">
        <v>1.08</v>
      </c>
    </row>
    <row r="73" spans="1:12" ht="29.25" customHeight="1" x14ac:dyDescent="0.25">
      <c r="A73" s="91" t="s">
        <v>51</v>
      </c>
      <c r="B73" s="92"/>
      <c r="C73" s="92"/>
      <c r="D73" s="92"/>
      <c r="E73" s="92"/>
      <c r="F73" s="93"/>
      <c r="K73" s="1"/>
      <c r="L73" s="1">
        <v>1.08</v>
      </c>
    </row>
    <row r="74" spans="1:12" ht="65.25" customHeight="1" x14ac:dyDescent="0.25">
      <c r="A74" s="5">
        <v>1</v>
      </c>
      <c r="B74" s="5" t="s">
        <v>52</v>
      </c>
      <c r="C74" s="5" t="s">
        <v>53</v>
      </c>
      <c r="D74" s="7"/>
      <c r="E74" s="5" t="s">
        <v>54</v>
      </c>
      <c r="F74" s="6">
        <v>13800</v>
      </c>
      <c r="K74" s="6">
        <v>12800</v>
      </c>
      <c r="L74" s="1">
        <v>1.08</v>
      </c>
    </row>
    <row r="75" spans="1:12" ht="54" customHeight="1" x14ac:dyDescent="0.25">
      <c r="A75" s="5">
        <v>2</v>
      </c>
      <c r="B75" s="5" t="s">
        <v>177</v>
      </c>
      <c r="C75" s="5" t="s">
        <v>53</v>
      </c>
      <c r="D75" s="7"/>
      <c r="E75" s="5" t="s">
        <v>178</v>
      </c>
      <c r="F75" s="6">
        <v>8100</v>
      </c>
      <c r="K75" s="6">
        <v>7500</v>
      </c>
      <c r="L75" s="1">
        <v>1.08</v>
      </c>
    </row>
    <row r="76" spans="1:12" ht="63" customHeight="1" x14ac:dyDescent="0.25">
      <c r="A76" s="5">
        <v>3</v>
      </c>
      <c r="B76" s="5" t="s">
        <v>55</v>
      </c>
      <c r="C76" s="5" t="s">
        <v>53</v>
      </c>
      <c r="D76" s="7"/>
      <c r="E76" s="5" t="s">
        <v>56</v>
      </c>
      <c r="F76" s="6">
        <v>10600</v>
      </c>
      <c r="K76" s="6">
        <v>9900</v>
      </c>
      <c r="L76" s="1">
        <v>1.08</v>
      </c>
    </row>
    <row r="77" spans="1:12" ht="63" customHeight="1" x14ac:dyDescent="0.25">
      <c r="A77" s="5">
        <v>4</v>
      </c>
      <c r="B77" s="5" t="s">
        <v>196</v>
      </c>
      <c r="C77" s="5" t="s">
        <v>438</v>
      </c>
      <c r="D77" s="7"/>
      <c r="E77" s="5" t="s">
        <v>195</v>
      </c>
      <c r="F77" s="6">
        <v>9200</v>
      </c>
      <c r="K77" s="6">
        <v>8500</v>
      </c>
      <c r="L77" s="1">
        <v>1.08</v>
      </c>
    </row>
    <row r="78" spans="1:12" ht="63" customHeight="1" x14ac:dyDescent="0.25">
      <c r="A78" s="5">
        <v>5</v>
      </c>
      <c r="B78" s="5" t="s">
        <v>127</v>
      </c>
      <c r="C78" s="5" t="s">
        <v>129</v>
      </c>
      <c r="D78" s="7"/>
      <c r="E78" s="5" t="s">
        <v>131</v>
      </c>
      <c r="F78" s="6">
        <v>6500</v>
      </c>
      <c r="K78" s="6">
        <v>6050</v>
      </c>
      <c r="L78" s="1">
        <v>1.08</v>
      </c>
    </row>
    <row r="79" spans="1:12" ht="59.25" customHeight="1" x14ac:dyDescent="0.25">
      <c r="A79" s="5">
        <v>6</v>
      </c>
      <c r="B79" s="5" t="s">
        <v>128</v>
      </c>
      <c r="C79" s="5" t="s">
        <v>130</v>
      </c>
      <c r="D79" s="7"/>
      <c r="E79" s="5" t="s">
        <v>132</v>
      </c>
      <c r="F79" s="6">
        <v>8500</v>
      </c>
      <c r="K79" s="6">
        <v>7900</v>
      </c>
      <c r="L79" s="1">
        <v>1.08</v>
      </c>
    </row>
    <row r="80" spans="1:12" ht="61.5" customHeight="1" x14ac:dyDescent="0.25">
      <c r="A80" s="5">
        <v>7</v>
      </c>
      <c r="B80" s="13" t="s">
        <v>151</v>
      </c>
      <c r="C80" s="5" t="s">
        <v>152</v>
      </c>
      <c r="D80" s="5"/>
      <c r="E80" s="5" t="s">
        <v>153</v>
      </c>
      <c r="F80" s="6">
        <v>13000</v>
      </c>
      <c r="K80" s="14">
        <v>12000</v>
      </c>
      <c r="L80" s="1">
        <v>1.08</v>
      </c>
    </row>
    <row r="81" spans="1:14" ht="61.5" customHeight="1" x14ac:dyDescent="0.25">
      <c r="A81" s="5">
        <v>8</v>
      </c>
      <c r="B81" s="13" t="s">
        <v>170</v>
      </c>
      <c r="C81" s="5" t="s">
        <v>171</v>
      </c>
      <c r="D81" s="5"/>
      <c r="E81" s="20" t="s">
        <v>179</v>
      </c>
      <c r="F81" s="6">
        <v>4900</v>
      </c>
      <c r="G81" s="26"/>
      <c r="H81" s="27"/>
      <c r="J81" s="27"/>
      <c r="K81" s="14">
        <v>4500</v>
      </c>
      <c r="L81" s="1">
        <v>1.08</v>
      </c>
    </row>
    <row r="82" spans="1:14" ht="61.5" customHeight="1" x14ac:dyDescent="0.25">
      <c r="A82" s="5">
        <v>9</v>
      </c>
      <c r="B82" s="13" t="s">
        <v>172</v>
      </c>
      <c r="C82" s="5" t="s">
        <v>356</v>
      </c>
      <c r="D82" s="5"/>
      <c r="E82" s="20" t="s">
        <v>173</v>
      </c>
      <c r="F82" s="6">
        <v>6600</v>
      </c>
      <c r="K82" s="14">
        <v>6100</v>
      </c>
      <c r="L82" s="1">
        <v>1.08</v>
      </c>
    </row>
    <row r="83" spans="1:14" ht="61.5" customHeight="1" x14ac:dyDescent="0.25">
      <c r="A83" s="5">
        <v>10</v>
      </c>
      <c r="B83" s="13" t="s">
        <v>176</v>
      </c>
      <c r="C83" s="25" t="s">
        <v>174</v>
      </c>
      <c r="D83" s="1"/>
      <c r="E83" s="20" t="s">
        <v>175</v>
      </c>
      <c r="F83" s="6">
        <v>7020</v>
      </c>
      <c r="I83" s="27"/>
      <c r="K83" s="86">
        <v>6500</v>
      </c>
      <c r="L83" s="1">
        <v>1.08</v>
      </c>
    </row>
    <row r="84" spans="1:14" ht="61.5" customHeight="1" x14ac:dyDescent="0.25">
      <c r="A84" s="5">
        <v>11</v>
      </c>
      <c r="B84" s="5" t="s">
        <v>180</v>
      </c>
      <c r="C84" s="5" t="s">
        <v>181</v>
      </c>
      <c r="D84" s="5"/>
      <c r="E84" s="5" t="s">
        <v>182</v>
      </c>
      <c r="F84" s="6">
        <v>17500</v>
      </c>
      <c r="J84" s="22"/>
      <c r="K84" s="10">
        <v>16200</v>
      </c>
      <c r="L84" s="1">
        <v>1.08</v>
      </c>
      <c r="M84" s="22"/>
      <c r="N84" s="17"/>
    </row>
    <row r="85" spans="1:14" ht="61.5" customHeight="1" x14ac:dyDescent="0.25">
      <c r="A85" s="5">
        <v>12</v>
      </c>
      <c r="B85" s="28" t="s">
        <v>204</v>
      </c>
      <c r="C85" s="5" t="s">
        <v>357</v>
      </c>
      <c r="D85" s="7"/>
      <c r="E85" s="5" t="s">
        <v>203</v>
      </c>
      <c r="F85" s="6">
        <v>5400</v>
      </c>
      <c r="J85" s="22"/>
      <c r="K85" s="6">
        <v>5000</v>
      </c>
      <c r="L85" s="1">
        <v>1.08</v>
      </c>
      <c r="M85" s="22"/>
      <c r="N85" s="17"/>
    </row>
    <row r="86" spans="1:14" ht="75" customHeight="1" x14ac:dyDescent="0.25">
      <c r="A86" s="5">
        <v>13</v>
      </c>
      <c r="B86" s="5" t="s">
        <v>207</v>
      </c>
      <c r="C86" s="5" t="s">
        <v>206</v>
      </c>
      <c r="D86" s="5"/>
      <c r="E86" s="5" t="s">
        <v>205</v>
      </c>
      <c r="F86" s="6">
        <v>8100</v>
      </c>
      <c r="J86" s="22"/>
      <c r="K86" s="6">
        <v>7500</v>
      </c>
      <c r="L86" s="1">
        <v>1.08</v>
      </c>
      <c r="M86" s="22"/>
      <c r="N86" s="17"/>
    </row>
    <row r="87" spans="1:14" ht="28.5" customHeight="1" x14ac:dyDescent="0.25">
      <c r="A87" s="91" t="s">
        <v>57</v>
      </c>
      <c r="B87" s="92"/>
      <c r="C87" s="92"/>
      <c r="D87" s="92"/>
      <c r="E87" s="92"/>
      <c r="F87" s="93"/>
      <c r="K87" s="1"/>
      <c r="L87" s="1">
        <v>1.08</v>
      </c>
    </row>
    <row r="88" spans="1:14" ht="61.5" customHeight="1" x14ac:dyDescent="0.25">
      <c r="A88" s="5">
        <v>1</v>
      </c>
      <c r="B88" s="5" t="s">
        <v>58</v>
      </c>
      <c r="C88" s="5" t="s">
        <v>59</v>
      </c>
      <c r="D88" s="7"/>
      <c r="E88" s="5" t="s">
        <v>60</v>
      </c>
      <c r="F88" s="6">
        <v>4200</v>
      </c>
      <c r="K88" s="6">
        <v>3900</v>
      </c>
      <c r="L88" s="1">
        <v>1.08</v>
      </c>
    </row>
    <row r="89" spans="1:14" ht="63.75" customHeight="1" x14ac:dyDescent="0.25">
      <c r="A89" s="5">
        <v>2</v>
      </c>
      <c r="B89" s="5" t="s">
        <v>61</v>
      </c>
      <c r="C89" s="5" t="s">
        <v>59</v>
      </c>
      <c r="D89" s="7"/>
      <c r="E89" s="5" t="s">
        <v>62</v>
      </c>
      <c r="F89" s="6">
        <v>5700</v>
      </c>
      <c r="K89" s="6">
        <v>5300</v>
      </c>
      <c r="L89" s="1">
        <v>1.08</v>
      </c>
    </row>
    <row r="90" spans="1:14" ht="72" customHeight="1" x14ac:dyDescent="0.25">
      <c r="A90" s="5">
        <v>3</v>
      </c>
      <c r="B90" s="5" t="s">
        <v>63</v>
      </c>
      <c r="C90" s="5" t="s">
        <v>64</v>
      </c>
      <c r="D90" s="7"/>
      <c r="E90" s="5" t="s">
        <v>65</v>
      </c>
      <c r="F90" s="6">
        <v>7700</v>
      </c>
      <c r="K90" s="6">
        <v>7200</v>
      </c>
      <c r="L90" s="1">
        <v>1.08</v>
      </c>
    </row>
    <row r="91" spans="1:14" ht="67.5" customHeight="1" x14ac:dyDescent="0.25">
      <c r="A91" s="5">
        <v>4</v>
      </c>
      <c r="B91" s="5" t="s">
        <v>109</v>
      </c>
      <c r="C91" s="5" t="s">
        <v>110</v>
      </c>
      <c r="D91" s="7"/>
      <c r="E91" s="5" t="s">
        <v>111</v>
      </c>
      <c r="F91" s="6">
        <v>8800</v>
      </c>
      <c r="K91" s="6">
        <v>8200</v>
      </c>
      <c r="L91" s="1">
        <v>1.08</v>
      </c>
    </row>
    <row r="92" spans="1:14" ht="76.5" customHeight="1" x14ac:dyDescent="0.25">
      <c r="A92" s="5">
        <v>5</v>
      </c>
      <c r="B92" s="5" t="s">
        <v>112</v>
      </c>
      <c r="C92" s="5" t="s">
        <v>113</v>
      </c>
      <c r="D92" s="7"/>
      <c r="E92" s="5" t="s">
        <v>114</v>
      </c>
      <c r="F92" s="6">
        <v>9600</v>
      </c>
      <c r="K92" s="6">
        <v>8900</v>
      </c>
      <c r="L92" s="1">
        <v>1.08</v>
      </c>
    </row>
    <row r="93" spans="1:14" ht="61.5" customHeight="1" x14ac:dyDescent="0.25">
      <c r="A93" s="5">
        <v>6</v>
      </c>
      <c r="B93" s="5" t="s">
        <v>66</v>
      </c>
      <c r="C93" s="5" t="s">
        <v>67</v>
      </c>
      <c r="D93" s="7"/>
      <c r="E93" s="5" t="s">
        <v>68</v>
      </c>
      <c r="F93" s="6">
        <v>11300</v>
      </c>
      <c r="K93" s="6">
        <v>10500</v>
      </c>
      <c r="L93" s="1">
        <v>1.08</v>
      </c>
    </row>
    <row r="94" spans="1:14" ht="54" customHeight="1" x14ac:dyDescent="0.25">
      <c r="A94" s="91" t="s">
        <v>69</v>
      </c>
      <c r="B94" s="92"/>
      <c r="C94" s="92"/>
      <c r="D94" s="92"/>
      <c r="E94" s="92"/>
      <c r="F94" s="93"/>
      <c r="K94" s="1"/>
      <c r="L94" s="1">
        <v>1.08</v>
      </c>
    </row>
    <row r="95" spans="1:14" ht="66" customHeight="1" x14ac:dyDescent="0.25">
      <c r="A95" s="5">
        <v>1</v>
      </c>
      <c r="B95" s="5" t="s">
        <v>70</v>
      </c>
      <c r="C95" s="5" t="s">
        <v>71</v>
      </c>
      <c r="D95" s="7"/>
      <c r="E95" s="5" t="s">
        <v>72</v>
      </c>
      <c r="F95" s="6">
        <v>2370</v>
      </c>
      <c r="K95" s="6">
        <v>2200</v>
      </c>
      <c r="L95" s="1">
        <v>1.08</v>
      </c>
    </row>
    <row r="96" spans="1:14" ht="24.75" customHeight="1" x14ac:dyDescent="0.25">
      <c r="A96" s="91" t="s">
        <v>157</v>
      </c>
      <c r="B96" s="92"/>
      <c r="C96" s="92"/>
      <c r="D96" s="92"/>
      <c r="E96" s="92"/>
      <c r="F96" s="93"/>
      <c r="G96" s="16"/>
      <c r="H96" s="17"/>
      <c r="K96" s="1"/>
      <c r="L96" s="1">
        <v>1.08</v>
      </c>
    </row>
    <row r="97" spans="1:12" ht="68.25" customHeight="1" x14ac:dyDescent="0.25">
      <c r="A97" s="12">
        <v>1</v>
      </c>
      <c r="B97" s="15" t="s">
        <v>154</v>
      </c>
      <c r="C97" s="5" t="s">
        <v>155</v>
      </c>
      <c r="D97" s="14"/>
      <c r="E97" s="14" t="s">
        <v>156</v>
      </c>
      <c r="F97" s="14">
        <v>11000</v>
      </c>
      <c r="K97" s="14">
        <v>10200</v>
      </c>
      <c r="L97" s="1">
        <v>1.08</v>
      </c>
    </row>
    <row r="98" spans="1:12" ht="26.25" customHeight="1" x14ac:dyDescent="0.25">
      <c r="A98" s="91" t="s">
        <v>158</v>
      </c>
      <c r="B98" s="92"/>
      <c r="C98" s="92"/>
      <c r="D98" s="92"/>
      <c r="E98" s="92"/>
      <c r="F98" s="93"/>
      <c r="K98" s="1"/>
      <c r="L98" s="1">
        <v>1.08</v>
      </c>
    </row>
    <row r="99" spans="1:12" ht="63.75" customHeight="1" x14ac:dyDescent="0.25">
      <c r="A99" s="12">
        <v>1</v>
      </c>
      <c r="B99" s="12" t="s">
        <v>209</v>
      </c>
      <c r="C99" s="5" t="s">
        <v>208</v>
      </c>
      <c r="D99" s="19"/>
      <c r="E99" s="14" t="s">
        <v>159</v>
      </c>
      <c r="F99" s="14">
        <v>11800</v>
      </c>
      <c r="K99" s="14">
        <v>11000</v>
      </c>
      <c r="L99" s="1">
        <v>1.08</v>
      </c>
    </row>
    <row r="100" spans="1:12" ht="62.25" customHeight="1" x14ac:dyDescent="0.25">
      <c r="A100" s="12">
        <v>2</v>
      </c>
      <c r="B100" s="12" t="s">
        <v>211</v>
      </c>
      <c r="C100" s="5" t="s">
        <v>210</v>
      </c>
      <c r="D100" s="19"/>
      <c r="E100" s="14" t="s">
        <v>160</v>
      </c>
      <c r="F100" s="14">
        <v>11000</v>
      </c>
      <c r="K100" s="14">
        <v>10200</v>
      </c>
      <c r="L100" s="1">
        <v>1.08</v>
      </c>
    </row>
    <row r="101" spans="1:12" ht="51" customHeight="1" x14ac:dyDescent="0.25">
      <c r="A101" s="12">
        <v>3</v>
      </c>
      <c r="B101" s="12" t="s">
        <v>212</v>
      </c>
      <c r="C101" s="5" t="s">
        <v>248</v>
      </c>
      <c r="D101" s="19"/>
      <c r="E101" s="14" t="s">
        <v>161</v>
      </c>
      <c r="F101" s="14">
        <v>3100</v>
      </c>
      <c r="K101" s="14">
        <v>2800</v>
      </c>
      <c r="L101" s="1">
        <v>1.08</v>
      </c>
    </row>
    <row r="102" spans="1:12" ht="51" customHeight="1" x14ac:dyDescent="0.25">
      <c r="A102" s="12">
        <v>4</v>
      </c>
      <c r="B102" s="12" t="s">
        <v>213</v>
      </c>
      <c r="C102" s="5" t="s">
        <v>198</v>
      </c>
      <c r="D102" s="19"/>
      <c r="E102" s="14" t="s">
        <v>199</v>
      </c>
      <c r="F102" s="14">
        <v>1620</v>
      </c>
      <c r="K102" s="14">
        <v>1500</v>
      </c>
      <c r="L102" s="1">
        <v>1.08</v>
      </c>
    </row>
  </sheetData>
  <mergeCells count="17">
    <mergeCell ref="A2:F2"/>
    <mergeCell ref="A3:F3"/>
    <mergeCell ref="A5:F5"/>
    <mergeCell ref="A11:F11"/>
    <mergeCell ref="A51:F51"/>
    <mergeCell ref="A54:F54"/>
    <mergeCell ref="A96:F96"/>
    <mergeCell ref="A98:F98"/>
    <mergeCell ref="A24:F24"/>
    <mergeCell ref="A64:F64"/>
    <mergeCell ref="A73:F73"/>
    <mergeCell ref="A87:F87"/>
    <mergeCell ref="A94:F94"/>
    <mergeCell ref="A28:F28"/>
    <mergeCell ref="A36:F36"/>
    <mergeCell ref="A40:F40"/>
    <mergeCell ref="A43:F43"/>
  </mergeCells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topLeftCell="A6" workbookViewId="0">
      <selection activeCell="A6" sqref="A6:I6"/>
    </sheetView>
  </sheetViews>
  <sheetFormatPr defaultRowHeight="103.5" customHeight="1" x14ac:dyDescent="0.25"/>
  <cols>
    <col min="1" max="1" width="5.5703125" customWidth="1"/>
    <col min="2" max="2" width="7.42578125" customWidth="1"/>
    <col min="3" max="3" width="12.28515625" customWidth="1"/>
    <col min="4" max="4" width="18.85546875" customWidth="1"/>
    <col min="5" max="5" width="17.28515625" customWidth="1"/>
    <col min="6" max="6" width="16.85546875" hidden="1" customWidth="1"/>
    <col min="7" max="7" width="10.42578125" customWidth="1"/>
    <col min="8" max="8" width="19.42578125" hidden="1" customWidth="1"/>
    <col min="9" max="9" width="20.28515625" customWidth="1"/>
    <col min="10" max="10" width="10.140625" bestFit="1" customWidth="1"/>
  </cols>
  <sheetData>
    <row r="1" spans="1:10" ht="29.25" hidden="1" customHeight="1" x14ac:dyDescent="0.25">
      <c r="A1" t="s">
        <v>358</v>
      </c>
    </row>
    <row r="2" spans="1:10" ht="23.25" hidden="1" customHeight="1" x14ac:dyDescent="0.25"/>
    <row r="3" spans="1:10" ht="27" hidden="1" customHeight="1" x14ac:dyDescent="0.25">
      <c r="A3" t="s">
        <v>359</v>
      </c>
    </row>
    <row r="4" spans="1:10" ht="27" hidden="1" customHeight="1" x14ac:dyDescent="0.25">
      <c r="A4" t="s">
        <v>360</v>
      </c>
    </row>
    <row r="5" spans="1:10" ht="25.5" hidden="1" customHeight="1" x14ac:dyDescent="0.25"/>
    <row r="6" spans="1:10" ht="103.5" customHeight="1" x14ac:dyDescent="0.25">
      <c r="A6" s="31" t="s">
        <v>0</v>
      </c>
      <c r="B6" s="31" t="s">
        <v>361</v>
      </c>
      <c r="C6" s="31" t="s">
        <v>2</v>
      </c>
      <c r="D6" s="31" t="s">
        <v>134</v>
      </c>
      <c r="E6" s="31" t="s">
        <v>9</v>
      </c>
      <c r="F6" s="31" t="s">
        <v>3</v>
      </c>
      <c r="G6" s="31" t="s">
        <v>268</v>
      </c>
      <c r="H6" s="31" t="s">
        <v>269</v>
      </c>
      <c r="I6" s="31" t="s">
        <v>270</v>
      </c>
    </row>
    <row r="7" spans="1:10" s="1" customFormat="1" ht="66" customHeight="1" x14ac:dyDescent="0.25">
      <c r="A7" s="5">
        <v>2</v>
      </c>
      <c r="B7" s="5" t="s">
        <v>14</v>
      </c>
      <c r="C7" s="5" t="s">
        <v>15</v>
      </c>
      <c r="D7" s="7"/>
      <c r="E7" s="5" t="s">
        <v>17</v>
      </c>
      <c r="F7" s="6">
        <v>37500</v>
      </c>
      <c r="G7" s="12">
        <v>1</v>
      </c>
      <c r="H7" s="12">
        <f>G7*F7</f>
        <v>37500</v>
      </c>
      <c r="I7" s="77">
        <v>42471</v>
      </c>
      <c r="J7" s="75">
        <v>42451</v>
      </c>
    </row>
    <row r="8" spans="1:10" s="1" customFormat="1" ht="72" customHeight="1" x14ac:dyDescent="0.25">
      <c r="A8" s="5">
        <v>6</v>
      </c>
      <c r="B8" s="5" t="s">
        <v>81</v>
      </c>
      <c r="C8" s="5" t="s">
        <v>82</v>
      </c>
      <c r="D8" s="7"/>
      <c r="E8" s="5" t="s">
        <v>83</v>
      </c>
      <c r="F8" s="6">
        <v>26570</v>
      </c>
      <c r="G8" s="12">
        <v>1</v>
      </c>
      <c r="H8" s="12">
        <f>G8*F8</f>
        <v>26570</v>
      </c>
      <c r="I8" s="77">
        <v>42471</v>
      </c>
    </row>
    <row r="9" spans="1:10" s="1" customFormat="1" ht="68.25" customHeight="1" x14ac:dyDescent="0.25">
      <c r="A9" s="5">
        <v>2</v>
      </c>
      <c r="B9" s="5" t="s">
        <v>38</v>
      </c>
      <c r="C9" s="5" t="s">
        <v>41</v>
      </c>
      <c r="D9" s="7"/>
      <c r="E9" s="5" t="s">
        <v>391</v>
      </c>
      <c r="F9" s="6">
        <v>10200</v>
      </c>
      <c r="G9" s="12">
        <v>1</v>
      </c>
      <c r="H9" s="12">
        <f>G9*F9</f>
        <v>10200</v>
      </c>
      <c r="I9" s="77">
        <v>42471</v>
      </c>
    </row>
    <row r="10" spans="1:10" ht="103.5" customHeight="1" x14ac:dyDescent="0.25">
      <c r="A10" s="5">
        <v>1</v>
      </c>
      <c r="B10" s="5" t="s">
        <v>52</v>
      </c>
      <c r="C10" s="5" t="s">
        <v>53</v>
      </c>
      <c r="D10" s="7"/>
      <c r="E10" s="5" t="s">
        <v>54</v>
      </c>
      <c r="F10" s="6">
        <v>12800</v>
      </c>
      <c r="G10" s="58">
        <v>1</v>
      </c>
      <c r="H10" s="58">
        <f t="shared" ref="H10:H16" si="0">G10*F10</f>
        <v>12800</v>
      </c>
      <c r="I10" s="74"/>
      <c r="J10" s="76">
        <v>42452</v>
      </c>
    </row>
    <row r="11" spans="1:10" ht="103.5" customHeight="1" x14ac:dyDescent="0.25">
      <c r="A11" s="5">
        <v>8</v>
      </c>
      <c r="B11" s="5" t="s">
        <v>122</v>
      </c>
      <c r="C11" s="5" t="s">
        <v>123</v>
      </c>
      <c r="D11" s="7"/>
      <c r="E11" s="5" t="s">
        <v>124</v>
      </c>
      <c r="F11" s="6">
        <v>22700</v>
      </c>
      <c r="G11" s="58">
        <v>1</v>
      </c>
      <c r="H11" s="58">
        <f t="shared" si="0"/>
        <v>22700</v>
      </c>
      <c r="I11" s="74"/>
    </row>
    <row r="12" spans="1:10" ht="103.5" customHeight="1" x14ac:dyDescent="0.25">
      <c r="A12" s="5">
        <v>1</v>
      </c>
      <c r="B12" s="5" t="s">
        <v>23</v>
      </c>
      <c r="C12" s="5" t="s">
        <v>25</v>
      </c>
      <c r="D12" s="7"/>
      <c r="E12" s="5" t="s">
        <v>27</v>
      </c>
      <c r="F12" s="6">
        <v>23500</v>
      </c>
      <c r="G12" s="58">
        <v>1</v>
      </c>
      <c r="H12" s="58">
        <f t="shared" si="0"/>
        <v>23500</v>
      </c>
      <c r="I12" s="74"/>
    </row>
    <row r="13" spans="1:10" ht="103.5" customHeight="1" x14ac:dyDescent="0.25">
      <c r="A13" s="5">
        <v>5</v>
      </c>
      <c r="B13" s="5" t="s">
        <v>127</v>
      </c>
      <c r="C13" s="5" t="s">
        <v>129</v>
      </c>
      <c r="D13" s="7"/>
      <c r="E13" s="5" t="s">
        <v>131</v>
      </c>
      <c r="F13" s="6">
        <v>6050</v>
      </c>
      <c r="G13" s="60">
        <v>1</v>
      </c>
      <c r="H13" s="58">
        <f t="shared" si="0"/>
        <v>6050</v>
      </c>
      <c r="I13" s="74"/>
    </row>
    <row r="14" spans="1:10" ht="103.5" customHeight="1" x14ac:dyDescent="0.25">
      <c r="A14" s="5">
        <v>1</v>
      </c>
      <c r="B14" s="5" t="s">
        <v>93</v>
      </c>
      <c r="C14" s="5" t="s">
        <v>95</v>
      </c>
      <c r="D14" s="7"/>
      <c r="E14" s="5" t="s">
        <v>96</v>
      </c>
      <c r="F14" s="6">
        <v>39840</v>
      </c>
      <c r="G14" s="60">
        <v>1</v>
      </c>
      <c r="H14" s="58">
        <f t="shared" si="0"/>
        <v>39840</v>
      </c>
      <c r="I14" s="74"/>
    </row>
    <row r="15" spans="1:10" ht="103.5" customHeight="1" x14ac:dyDescent="0.25">
      <c r="A15" s="5">
        <v>1</v>
      </c>
      <c r="B15" s="5" t="s">
        <v>30</v>
      </c>
      <c r="C15" s="5" t="s">
        <v>29</v>
      </c>
      <c r="D15" s="7"/>
      <c r="E15" s="5" t="s">
        <v>32</v>
      </c>
      <c r="F15" s="6">
        <v>12500</v>
      </c>
      <c r="G15" s="60">
        <v>1</v>
      </c>
      <c r="H15" s="58">
        <f t="shared" si="0"/>
        <v>12500</v>
      </c>
      <c r="I15" s="74"/>
    </row>
    <row r="16" spans="1:10" ht="103.5" customHeight="1" x14ac:dyDescent="0.25">
      <c r="A16" s="5">
        <v>4</v>
      </c>
      <c r="B16" s="5" t="s">
        <v>135</v>
      </c>
      <c r="C16" s="5" t="s">
        <v>34</v>
      </c>
      <c r="D16" s="7"/>
      <c r="E16" s="5" t="s">
        <v>136</v>
      </c>
      <c r="F16" s="6">
        <v>14500</v>
      </c>
      <c r="G16" s="60">
        <v>1</v>
      </c>
      <c r="H16" s="60">
        <f t="shared" si="0"/>
        <v>14500</v>
      </c>
      <c r="I16" s="74"/>
    </row>
    <row r="20" spans="8:8" ht="103.5" customHeight="1" x14ac:dyDescent="0.25">
      <c r="H20" s="73">
        <f>SUM(H10:H19)</f>
        <v>131890</v>
      </c>
    </row>
  </sheetData>
  <pageMargins left="0" right="0" top="0" bottom="0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K4" sqref="K4"/>
    </sheetView>
  </sheetViews>
  <sheetFormatPr defaultColWidth="16.42578125" defaultRowHeight="63" customHeight="1" x14ac:dyDescent="0.25"/>
  <cols>
    <col min="1" max="1" width="2.7109375" style="37" bestFit="1" customWidth="1"/>
    <col min="2" max="2" width="5.7109375" bestFit="1" customWidth="1"/>
    <col min="3" max="3" width="12.85546875" bestFit="1" customWidth="1"/>
    <col min="5" max="5" width="12.7109375" bestFit="1" customWidth="1"/>
    <col min="6" max="6" width="11" bestFit="1" customWidth="1"/>
    <col min="7" max="7" width="6.140625" bestFit="1" customWidth="1"/>
    <col min="8" max="8" width="14.5703125" bestFit="1" customWidth="1"/>
    <col min="9" max="9" width="10.85546875" bestFit="1" customWidth="1"/>
  </cols>
  <sheetData>
    <row r="1" spans="1:9" ht="25.5" x14ac:dyDescent="0.25">
      <c r="A1" s="31" t="s">
        <v>0</v>
      </c>
      <c r="B1" s="31" t="s">
        <v>361</v>
      </c>
      <c r="C1" s="31" t="s">
        <v>2</v>
      </c>
      <c r="D1" s="31" t="s">
        <v>134</v>
      </c>
      <c r="E1" s="31" t="s">
        <v>9</v>
      </c>
      <c r="F1" s="31" t="s">
        <v>3</v>
      </c>
      <c r="G1" s="31" t="s">
        <v>268</v>
      </c>
      <c r="H1" s="31" t="s">
        <v>269</v>
      </c>
      <c r="I1" s="31" t="s">
        <v>270</v>
      </c>
    </row>
    <row r="2" spans="1:9" ht="63" customHeight="1" x14ac:dyDescent="0.25">
      <c r="A2" s="31">
        <f t="shared" ref="A2:A7" si="0">ROW(A1)</f>
        <v>1</v>
      </c>
      <c r="B2" s="5" t="s">
        <v>14</v>
      </c>
      <c r="C2" s="5" t="s">
        <v>15</v>
      </c>
      <c r="D2" s="7"/>
      <c r="E2" s="5" t="s">
        <v>17</v>
      </c>
      <c r="F2" s="6">
        <v>37500</v>
      </c>
      <c r="G2" s="59">
        <v>1</v>
      </c>
      <c r="H2" s="59">
        <f>G2*F2</f>
        <v>37500</v>
      </c>
      <c r="I2" s="11"/>
    </row>
    <row r="3" spans="1:9" ht="63" customHeight="1" x14ac:dyDescent="0.25">
      <c r="A3" s="31">
        <f t="shared" si="0"/>
        <v>2</v>
      </c>
      <c r="B3" s="5" t="s">
        <v>81</v>
      </c>
      <c r="C3" s="5" t="s">
        <v>82</v>
      </c>
      <c r="D3" s="7"/>
      <c r="E3" s="5" t="s">
        <v>83</v>
      </c>
      <c r="F3" s="6">
        <v>26570</v>
      </c>
      <c r="G3" s="59">
        <v>1</v>
      </c>
      <c r="H3" s="59">
        <f>G3*F3</f>
        <v>26570</v>
      </c>
      <c r="I3" s="11"/>
    </row>
    <row r="4" spans="1:9" ht="63" customHeight="1" x14ac:dyDescent="0.25">
      <c r="A4" s="31">
        <f t="shared" si="0"/>
        <v>3</v>
      </c>
      <c r="B4" s="5" t="s">
        <v>214</v>
      </c>
      <c r="C4" s="5" t="s">
        <v>353</v>
      </c>
      <c r="D4" s="7"/>
      <c r="E4" s="5" t="s">
        <v>362</v>
      </c>
      <c r="F4" s="6">
        <v>11000</v>
      </c>
      <c r="G4" s="60">
        <v>1</v>
      </c>
      <c r="H4" s="59">
        <f>G4*F4</f>
        <v>11000</v>
      </c>
      <c r="I4" s="11"/>
    </row>
    <row r="5" spans="1:9" ht="63" customHeight="1" x14ac:dyDescent="0.25">
      <c r="A5" s="31">
        <f t="shared" si="0"/>
        <v>4</v>
      </c>
      <c r="B5" s="5"/>
      <c r="C5" s="5"/>
      <c r="D5" s="7"/>
      <c r="E5" s="5"/>
      <c r="F5" s="6"/>
      <c r="G5" s="60"/>
      <c r="H5" s="59"/>
      <c r="I5" s="11"/>
    </row>
    <row r="6" spans="1:9" ht="63" customHeight="1" x14ac:dyDescent="0.25">
      <c r="A6" s="31">
        <f t="shared" si="0"/>
        <v>5</v>
      </c>
      <c r="B6" s="5"/>
      <c r="C6" s="5"/>
      <c r="D6" s="7"/>
      <c r="E6" s="5"/>
      <c r="F6" s="6"/>
      <c r="G6" s="60"/>
      <c r="H6" s="59"/>
      <c r="I6" s="11"/>
    </row>
    <row r="7" spans="1:9" ht="63" customHeight="1" x14ac:dyDescent="0.25">
      <c r="A7" s="31">
        <f t="shared" si="0"/>
        <v>6</v>
      </c>
      <c r="B7" s="5"/>
      <c r="C7" s="5"/>
      <c r="D7" s="7"/>
      <c r="E7" s="5"/>
      <c r="F7" s="6"/>
      <c r="G7" s="60"/>
      <c r="H7" s="60"/>
      <c r="I7" s="11"/>
    </row>
    <row r="8" spans="1:9" ht="63" customHeight="1" x14ac:dyDescent="0.25">
      <c r="G8" s="62"/>
      <c r="H8" s="63"/>
      <c r="I8" s="6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topLeftCell="A7" workbookViewId="0">
      <selection activeCell="J10" sqref="J10"/>
    </sheetView>
  </sheetViews>
  <sheetFormatPr defaultColWidth="16.42578125" defaultRowHeight="63" customHeight="1" x14ac:dyDescent="0.25"/>
  <cols>
    <col min="1" max="1" width="2.7109375" style="37" bestFit="1" customWidth="1"/>
    <col min="2" max="2" width="5.7109375" bestFit="1" customWidth="1"/>
    <col min="3" max="3" width="14.85546875" customWidth="1"/>
    <col min="5" max="5" width="12.7109375" bestFit="1" customWidth="1"/>
    <col min="6" max="6" width="11" bestFit="1" customWidth="1"/>
    <col min="7" max="7" width="6.140625" bestFit="1" customWidth="1"/>
    <col min="8" max="8" width="14.5703125" bestFit="1" customWidth="1"/>
    <col min="9" max="9" width="10.85546875" bestFit="1" customWidth="1"/>
  </cols>
  <sheetData>
    <row r="1" spans="1:9" ht="25.5" x14ac:dyDescent="0.25">
      <c r="A1" s="31" t="s">
        <v>0</v>
      </c>
      <c r="B1" s="31" t="s">
        <v>361</v>
      </c>
      <c r="C1" s="31" t="s">
        <v>2</v>
      </c>
      <c r="D1" s="31" t="s">
        <v>134</v>
      </c>
      <c r="E1" s="31" t="s">
        <v>9</v>
      </c>
      <c r="F1" s="31" t="s">
        <v>3</v>
      </c>
      <c r="G1" s="31" t="s">
        <v>268</v>
      </c>
      <c r="H1" s="31" t="s">
        <v>269</v>
      </c>
      <c r="I1" s="31" t="s">
        <v>270</v>
      </c>
    </row>
    <row r="2" spans="1:9" ht="123" customHeight="1" x14ac:dyDescent="0.25">
      <c r="A2" s="31">
        <f t="shared" ref="A2:A7" si="0">ROW(A1)</f>
        <v>1</v>
      </c>
      <c r="B2" s="5"/>
      <c r="C2" s="31" t="s">
        <v>363</v>
      </c>
      <c r="D2" s="7"/>
      <c r="E2" s="31" t="s">
        <v>364</v>
      </c>
      <c r="F2" s="6">
        <v>10500</v>
      </c>
      <c r="G2" s="61">
        <v>3</v>
      </c>
      <c r="H2" s="61">
        <f>G2*F2</f>
        <v>31500</v>
      </c>
      <c r="I2" s="11"/>
    </row>
    <row r="3" spans="1:9" ht="103.5" customHeight="1" x14ac:dyDescent="0.25">
      <c r="A3" s="31">
        <f t="shared" si="0"/>
        <v>2</v>
      </c>
      <c r="B3" s="5"/>
      <c r="C3" s="31" t="s">
        <v>365</v>
      </c>
      <c r="D3" s="7"/>
      <c r="E3" s="31" t="s">
        <v>366</v>
      </c>
      <c r="F3" s="6">
        <v>10500</v>
      </c>
      <c r="G3" s="61">
        <v>2</v>
      </c>
      <c r="H3" s="61">
        <f>G3*F3</f>
        <v>21000</v>
      </c>
      <c r="I3" s="11"/>
    </row>
    <row r="4" spans="1:9" ht="63" customHeight="1" x14ac:dyDescent="0.25">
      <c r="A4" s="31">
        <f t="shared" si="0"/>
        <v>3</v>
      </c>
      <c r="B4" s="5"/>
      <c r="C4" s="31" t="s">
        <v>367</v>
      </c>
      <c r="D4" s="7"/>
      <c r="E4" s="31" t="s">
        <v>368</v>
      </c>
      <c r="F4" s="6">
        <v>10500</v>
      </c>
      <c r="G4" s="60">
        <v>2</v>
      </c>
      <c r="H4" s="61">
        <f>G4*F4</f>
        <v>21000</v>
      </c>
      <c r="I4" s="11"/>
    </row>
    <row r="5" spans="1:9" ht="63" customHeight="1" x14ac:dyDescent="0.25">
      <c r="A5" s="31">
        <f t="shared" si="0"/>
        <v>4</v>
      </c>
      <c r="B5" s="5"/>
      <c r="C5" s="31" t="s">
        <v>369</v>
      </c>
      <c r="D5" s="7"/>
      <c r="E5" s="31" t="s">
        <v>370</v>
      </c>
      <c r="F5" s="6">
        <v>10200</v>
      </c>
      <c r="G5" s="60">
        <v>7</v>
      </c>
      <c r="H5" s="61">
        <f>G5*F5</f>
        <v>71400</v>
      </c>
      <c r="I5" s="11"/>
    </row>
    <row r="6" spans="1:9" ht="63" customHeight="1" x14ac:dyDescent="0.25">
      <c r="A6" s="31">
        <f t="shared" si="0"/>
        <v>5</v>
      </c>
      <c r="B6" s="5"/>
      <c r="C6" s="31" t="s">
        <v>371</v>
      </c>
      <c r="D6" s="7"/>
      <c r="E6" s="31" t="s">
        <v>372</v>
      </c>
      <c r="F6" s="6">
        <v>10500</v>
      </c>
      <c r="G6" s="60">
        <v>5</v>
      </c>
      <c r="H6" s="61">
        <f t="shared" ref="H6:H8" si="1">G6*F6</f>
        <v>52500</v>
      </c>
      <c r="I6" s="11"/>
    </row>
    <row r="7" spans="1:9" ht="85.5" customHeight="1" x14ac:dyDescent="0.25">
      <c r="A7" s="31">
        <f t="shared" si="0"/>
        <v>6</v>
      </c>
      <c r="B7" s="5"/>
      <c r="C7" s="31" t="s">
        <v>373</v>
      </c>
      <c r="D7" s="7"/>
      <c r="E7" s="31" t="s">
        <v>374</v>
      </c>
      <c r="F7" s="6">
        <v>37200</v>
      </c>
      <c r="G7" s="60">
        <v>2</v>
      </c>
      <c r="H7" s="61">
        <f t="shared" si="1"/>
        <v>74400</v>
      </c>
      <c r="I7" s="11"/>
    </row>
    <row r="8" spans="1:9" ht="63" customHeight="1" x14ac:dyDescent="0.25">
      <c r="A8" s="61"/>
      <c r="B8" s="11"/>
      <c r="C8" s="31" t="s">
        <v>375</v>
      </c>
      <c r="D8" s="11"/>
      <c r="E8" s="31" t="s">
        <v>376</v>
      </c>
      <c r="F8" s="65">
        <v>6200</v>
      </c>
      <c r="G8" s="60">
        <v>7</v>
      </c>
      <c r="H8" s="61">
        <f t="shared" si="1"/>
        <v>43400</v>
      </c>
      <c r="I8" s="11"/>
    </row>
    <row r="9" spans="1:9" ht="63" customHeight="1" x14ac:dyDescent="0.25">
      <c r="A9" s="61"/>
      <c r="B9" s="11"/>
      <c r="C9" s="11"/>
      <c r="D9" s="11"/>
      <c r="E9" s="11"/>
      <c r="F9" s="11"/>
      <c r="G9" s="11"/>
      <c r="H9" s="60">
        <f>SUM(H2:H8)</f>
        <v>315200</v>
      </c>
      <c r="I9" s="11"/>
    </row>
    <row r="10" spans="1:9" ht="63" customHeight="1" x14ac:dyDescent="0.25">
      <c r="A10" s="61"/>
      <c r="B10" s="11"/>
      <c r="C10" s="11"/>
      <c r="D10" s="11"/>
      <c r="E10" s="31" t="s">
        <v>377</v>
      </c>
      <c r="F10" s="66">
        <v>0.15</v>
      </c>
      <c r="G10" s="11"/>
      <c r="H10" s="60">
        <f>H9*F10</f>
        <v>47280</v>
      </c>
      <c r="I10" s="11"/>
    </row>
    <row r="11" spans="1:9" ht="63" customHeight="1" x14ac:dyDescent="0.25">
      <c r="H11" s="67">
        <f>H10+H9</f>
        <v>362480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topLeftCell="A7" workbookViewId="0">
      <selection activeCell="I8" sqref="I8"/>
    </sheetView>
  </sheetViews>
  <sheetFormatPr defaultColWidth="16.42578125" defaultRowHeight="63" customHeight="1" x14ac:dyDescent="0.25"/>
  <cols>
    <col min="1" max="1" width="2.7109375" style="37" bestFit="1" customWidth="1"/>
    <col min="2" max="2" width="5.7109375" bestFit="1" customWidth="1"/>
    <col min="3" max="3" width="14.85546875" customWidth="1"/>
    <col min="4" max="4" width="23.5703125" customWidth="1"/>
    <col min="5" max="5" width="12.7109375" bestFit="1" customWidth="1"/>
    <col min="6" max="6" width="11" bestFit="1" customWidth="1"/>
    <col min="7" max="7" width="6.140625" bestFit="1" customWidth="1"/>
    <col min="8" max="8" width="14.5703125" bestFit="1" customWidth="1"/>
    <col min="9" max="9" width="10.85546875" bestFit="1" customWidth="1"/>
  </cols>
  <sheetData>
    <row r="1" spans="1:10" ht="25.5" x14ac:dyDescent="0.25">
      <c r="A1" s="31" t="s">
        <v>0</v>
      </c>
      <c r="B1" s="31" t="s">
        <v>361</v>
      </c>
      <c r="C1" s="31" t="s">
        <v>2</v>
      </c>
      <c r="D1" s="31" t="s">
        <v>134</v>
      </c>
      <c r="E1" s="31" t="s">
        <v>9</v>
      </c>
      <c r="F1" s="31" t="s">
        <v>3</v>
      </c>
      <c r="G1" s="31" t="s">
        <v>268</v>
      </c>
      <c r="H1" s="31" t="s">
        <v>269</v>
      </c>
      <c r="I1" s="31" t="s">
        <v>270</v>
      </c>
    </row>
    <row r="2" spans="1:10" ht="103.5" customHeight="1" x14ac:dyDescent="0.25">
      <c r="A2" s="5">
        <v>1</v>
      </c>
      <c r="B2" s="5" t="s">
        <v>87</v>
      </c>
      <c r="C2" s="5" t="s">
        <v>88</v>
      </c>
      <c r="D2" s="5"/>
      <c r="E2" s="5" t="s">
        <v>89</v>
      </c>
      <c r="F2" s="6">
        <v>60000</v>
      </c>
      <c r="G2" s="61">
        <v>2</v>
      </c>
      <c r="H2" s="61">
        <f>G2*F2</f>
        <v>120000</v>
      </c>
      <c r="I2" s="11"/>
    </row>
    <row r="3" spans="1:10" ht="103.5" customHeight="1" x14ac:dyDescent="0.25">
      <c r="A3" s="5">
        <v>3</v>
      </c>
      <c r="B3" s="5" t="s">
        <v>48</v>
      </c>
      <c r="C3" s="5" t="s">
        <v>355</v>
      </c>
      <c r="D3" s="5"/>
      <c r="E3" s="5" t="s">
        <v>50</v>
      </c>
      <c r="F3" s="6">
        <v>66000</v>
      </c>
      <c r="G3" s="61">
        <v>1</v>
      </c>
      <c r="H3" s="61">
        <f>G3*F3</f>
        <v>66000</v>
      </c>
      <c r="I3" s="11"/>
    </row>
    <row r="4" spans="1:10" ht="63" customHeight="1" x14ac:dyDescent="0.25">
      <c r="A4" s="18">
        <v>5</v>
      </c>
      <c r="B4" s="5" t="s">
        <v>202</v>
      </c>
      <c r="C4" s="5" t="s">
        <v>201</v>
      </c>
      <c r="D4" s="11"/>
      <c r="E4" s="5" t="s">
        <v>200</v>
      </c>
      <c r="F4" s="6">
        <v>85000</v>
      </c>
      <c r="G4" s="60">
        <v>2</v>
      </c>
      <c r="H4" s="61">
        <f>G4*F4</f>
        <v>170000</v>
      </c>
      <c r="I4" s="11"/>
    </row>
    <row r="5" spans="1:10" ht="63" customHeight="1" x14ac:dyDescent="0.25">
      <c r="A5" s="5">
        <v>1</v>
      </c>
      <c r="B5" s="5" t="s">
        <v>30</v>
      </c>
      <c r="C5" s="5" t="s">
        <v>29</v>
      </c>
      <c r="D5" s="7"/>
      <c r="E5" s="5" t="s">
        <v>32</v>
      </c>
      <c r="F5" s="6">
        <v>12500</v>
      </c>
      <c r="G5" s="60">
        <v>3</v>
      </c>
      <c r="H5" s="61">
        <f>G5*F5</f>
        <v>37500</v>
      </c>
      <c r="I5" s="11"/>
    </row>
    <row r="6" spans="1:10" ht="63" customHeight="1" x14ac:dyDescent="0.25">
      <c r="A6" s="5">
        <v>2</v>
      </c>
      <c r="B6" s="5" t="s">
        <v>94</v>
      </c>
      <c r="C6" s="5" t="s">
        <v>95</v>
      </c>
      <c r="D6" s="7"/>
      <c r="E6" s="5" t="s">
        <v>97</v>
      </c>
      <c r="F6" s="6">
        <v>37200</v>
      </c>
      <c r="G6" s="60">
        <v>6</v>
      </c>
      <c r="H6" s="61">
        <f t="shared" ref="H6:H9" si="0">G6*F6</f>
        <v>223200</v>
      </c>
      <c r="I6" s="11"/>
    </row>
    <row r="7" spans="1:10" ht="85.5" customHeight="1" x14ac:dyDescent="0.25">
      <c r="A7" s="5">
        <v>5</v>
      </c>
      <c r="B7" s="5" t="s">
        <v>137</v>
      </c>
      <c r="C7" s="5" t="s">
        <v>35</v>
      </c>
      <c r="D7" s="7"/>
      <c r="E7" s="5" t="s">
        <v>36</v>
      </c>
      <c r="F7" s="6">
        <v>18500</v>
      </c>
      <c r="G7" s="60">
        <v>7</v>
      </c>
      <c r="H7" s="61">
        <f t="shared" si="0"/>
        <v>129500</v>
      </c>
      <c r="I7" s="11"/>
    </row>
    <row r="8" spans="1:10" ht="63" customHeight="1" x14ac:dyDescent="0.25">
      <c r="A8" s="5">
        <v>1</v>
      </c>
      <c r="B8" s="5" t="s">
        <v>148</v>
      </c>
      <c r="C8" s="5" t="s">
        <v>149</v>
      </c>
      <c r="D8" s="5"/>
      <c r="E8" s="5" t="s">
        <v>46</v>
      </c>
      <c r="F8" s="6">
        <v>4300</v>
      </c>
      <c r="G8" s="60">
        <v>4</v>
      </c>
      <c r="H8" s="61">
        <f t="shared" si="0"/>
        <v>17200</v>
      </c>
      <c r="I8" s="11"/>
    </row>
    <row r="9" spans="1:10" ht="63" customHeight="1" x14ac:dyDescent="0.25">
      <c r="A9" s="5">
        <v>5</v>
      </c>
      <c r="B9" s="5" t="s">
        <v>39</v>
      </c>
      <c r="C9" s="5" t="s">
        <v>42</v>
      </c>
      <c r="D9" s="7"/>
      <c r="E9" s="5" t="s">
        <v>44</v>
      </c>
      <c r="F9" s="6">
        <v>25000</v>
      </c>
      <c r="G9" s="60">
        <v>1</v>
      </c>
      <c r="H9" s="61">
        <f t="shared" si="0"/>
        <v>25000</v>
      </c>
      <c r="I9" s="11"/>
      <c r="J9" t="s">
        <v>378</v>
      </c>
    </row>
    <row r="10" spans="1:10" ht="63" customHeight="1" x14ac:dyDescent="0.25">
      <c r="A10" s="61"/>
      <c r="B10" s="11"/>
      <c r="C10" s="11"/>
      <c r="D10" s="11"/>
      <c r="E10" s="11"/>
      <c r="F10" s="11"/>
      <c r="G10" s="11"/>
      <c r="H10" s="60">
        <f>SUM(H2:H9)</f>
        <v>788400</v>
      </c>
      <c r="I10" s="11"/>
    </row>
    <row r="11" spans="1:10" ht="63" customHeight="1" x14ac:dyDescent="0.25">
      <c r="A11" s="61"/>
      <c r="B11" s="11"/>
      <c r="C11" s="11"/>
      <c r="D11" s="11"/>
      <c r="E11" s="31" t="s">
        <v>377</v>
      </c>
      <c r="F11" s="66">
        <v>0.15</v>
      </c>
      <c r="G11" s="11"/>
      <c r="H11" s="60">
        <f>H10*F11</f>
        <v>118260</v>
      </c>
      <c r="I11" s="11"/>
    </row>
    <row r="12" spans="1:10" ht="63" customHeight="1" x14ac:dyDescent="0.25">
      <c r="H12" s="67">
        <f>H11+H10</f>
        <v>906660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H13" sqref="H13"/>
    </sheetView>
  </sheetViews>
  <sheetFormatPr defaultColWidth="16.42578125" defaultRowHeight="63" customHeight="1" x14ac:dyDescent="0.25"/>
  <cols>
    <col min="1" max="1" width="2.7109375" style="37" bestFit="1" customWidth="1"/>
    <col min="2" max="2" width="5.7109375" bestFit="1" customWidth="1"/>
    <col min="3" max="3" width="17.85546875" customWidth="1"/>
    <col min="4" max="4" width="23.5703125" customWidth="1"/>
    <col min="5" max="5" width="12.7109375" bestFit="1" customWidth="1"/>
    <col min="6" max="6" width="11" bestFit="1" customWidth="1"/>
    <col min="7" max="7" width="6.140625" bestFit="1" customWidth="1"/>
    <col min="8" max="8" width="14.5703125" bestFit="1" customWidth="1"/>
    <col min="9" max="9" width="10.85546875" bestFit="1" customWidth="1"/>
  </cols>
  <sheetData>
    <row r="1" spans="1:9" ht="63" customHeight="1" x14ac:dyDescent="0.25">
      <c r="B1" s="37"/>
      <c r="C1" s="128" t="s">
        <v>381</v>
      </c>
      <c r="D1" s="129"/>
      <c r="E1" s="129"/>
      <c r="F1" s="129"/>
      <c r="G1" s="129"/>
      <c r="H1" s="130"/>
    </row>
    <row r="2" spans="1:9" ht="63" customHeight="1" x14ac:dyDescent="0.25">
      <c r="B2" s="131" t="s">
        <v>382</v>
      </c>
      <c r="C2" s="131"/>
      <c r="D2" s="131"/>
      <c r="E2" s="131"/>
      <c r="F2" s="131"/>
      <c r="G2" s="131"/>
      <c r="H2" s="132"/>
    </row>
    <row r="3" spans="1:9" ht="25.5" x14ac:dyDescent="0.25">
      <c r="A3" s="31" t="s">
        <v>0</v>
      </c>
      <c r="B3" s="31" t="s">
        <v>361</v>
      </c>
      <c r="C3" s="31" t="s">
        <v>2</v>
      </c>
      <c r="D3" s="31" t="s">
        <v>134</v>
      </c>
      <c r="E3" s="31" t="s">
        <v>9</v>
      </c>
      <c r="F3" s="31" t="s">
        <v>3</v>
      </c>
      <c r="G3" s="31" t="s">
        <v>268</v>
      </c>
      <c r="H3" s="31" t="s">
        <v>269</v>
      </c>
      <c r="I3" s="31" t="s">
        <v>270</v>
      </c>
    </row>
    <row r="4" spans="1:9" ht="103.5" customHeight="1" x14ac:dyDescent="0.25">
      <c r="A4" s="5">
        <v>4</v>
      </c>
      <c r="B4" s="5" t="s">
        <v>191</v>
      </c>
      <c r="C4" s="5" t="s">
        <v>190</v>
      </c>
      <c r="D4" s="7"/>
      <c r="E4" s="5" t="s">
        <v>192</v>
      </c>
      <c r="F4" s="6">
        <v>40200</v>
      </c>
      <c r="G4" s="64">
        <v>1</v>
      </c>
      <c r="H4" s="64">
        <f>G4*F4</f>
        <v>40200</v>
      </c>
      <c r="I4" s="11"/>
    </row>
    <row r="5" spans="1:9" ht="103.5" customHeight="1" x14ac:dyDescent="0.25">
      <c r="A5" s="5">
        <v>1</v>
      </c>
      <c r="B5" s="5" t="s">
        <v>5</v>
      </c>
      <c r="C5" s="5" t="s">
        <v>7</v>
      </c>
      <c r="D5" s="7"/>
      <c r="E5" s="5" t="s">
        <v>8</v>
      </c>
      <c r="F5" s="6">
        <v>58000</v>
      </c>
      <c r="G5" s="64">
        <v>2</v>
      </c>
      <c r="H5" s="64">
        <f>G5*F5</f>
        <v>116000</v>
      </c>
      <c r="I5" s="11"/>
    </row>
    <row r="6" spans="1:9" ht="83.25" customHeight="1" x14ac:dyDescent="0.25">
      <c r="A6" s="18"/>
      <c r="B6" s="5"/>
      <c r="C6" s="5" t="s">
        <v>379</v>
      </c>
      <c r="D6" s="11"/>
      <c r="E6" s="5"/>
      <c r="F6" s="6">
        <v>24000</v>
      </c>
      <c r="G6" s="60">
        <v>1</v>
      </c>
      <c r="H6" s="64">
        <f>G6*F6</f>
        <v>24000</v>
      </c>
      <c r="I6" s="11"/>
    </row>
    <row r="7" spans="1:9" ht="63" customHeight="1" x14ac:dyDescent="0.25">
      <c r="A7" s="5"/>
      <c r="B7" s="5"/>
      <c r="C7" s="5" t="s">
        <v>380</v>
      </c>
      <c r="D7" s="7"/>
      <c r="E7" s="5"/>
      <c r="F7" s="6">
        <v>36000</v>
      </c>
      <c r="G7" s="60">
        <v>1</v>
      </c>
      <c r="H7" s="64">
        <f>G7*F7</f>
        <v>36000</v>
      </c>
      <c r="I7" s="11"/>
    </row>
    <row r="8" spans="1:9" ht="63" customHeight="1" x14ac:dyDescent="0.25">
      <c r="A8" s="5"/>
      <c r="B8" s="5"/>
      <c r="C8" s="5"/>
      <c r="D8" s="7"/>
      <c r="E8" s="5"/>
      <c r="F8" s="6"/>
      <c r="G8" s="60"/>
      <c r="H8" s="64">
        <f t="shared" ref="H8:H11" si="0">G8*F8</f>
        <v>0</v>
      </c>
      <c r="I8" s="11"/>
    </row>
    <row r="9" spans="1:9" ht="85.5" customHeight="1" x14ac:dyDescent="0.25">
      <c r="A9" s="5"/>
      <c r="B9" s="5"/>
      <c r="C9" s="5"/>
      <c r="D9" s="7"/>
      <c r="E9" s="5"/>
      <c r="F9" s="6"/>
      <c r="G9" s="60"/>
      <c r="H9" s="64">
        <f t="shared" si="0"/>
        <v>0</v>
      </c>
      <c r="I9" s="11"/>
    </row>
    <row r="10" spans="1:9" ht="63" customHeight="1" x14ac:dyDescent="0.25">
      <c r="A10" s="5"/>
      <c r="B10" s="5"/>
      <c r="C10" s="5"/>
      <c r="D10" s="5"/>
      <c r="E10" s="5"/>
      <c r="F10" s="6"/>
      <c r="G10" s="60"/>
      <c r="H10" s="64">
        <f t="shared" si="0"/>
        <v>0</v>
      </c>
      <c r="I10" s="11"/>
    </row>
    <row r="11" spans="1:9" ht="63" customHeight="1" x14ac:dyDescent="0.25">
      <c r="A11" s="5"/>
      <c r="B11" s="5"/>
      <c r="C11" s="5"/>
      <c r="D11" s="7"/>
      <c r="E11" s="5"/>
      <c r="F11" s="6"/>
      <c r="G11" s="60"/>
      <c r="H11" s="64">
        <f t="shared" si="0"/>
        <v>0</v>
      </c>
      <c r="I11" s="11"/>
    </row>
    <row r="12" spans="1:9" ht="63" customHeight="1" x14ac:dyDescent="0.25">
      <c r="A12" s="64"/>
      <c r="B12" s="11"/>
      <c r="C12" s="11"/>
      <c r="D12" s="11"/>
      <c r="E12" s="11"/>
      <c r="F12" s="11"/>
      <c r="G12" s="11"/>
      <c r="H12" s="60">
        <f>SUM(H4:H11)</f>
        <v>216200</v>
      </c>
      <c r="I12" s="11"/>
    </row>
    <row r="13" spans="1:9" ht="63" customHeight="1" x14ac:dyDescent="0.25">
      <c r="A13" s="64"/>
      <c r="B13" s="11"/>
      <c r="C13" s="11"/>
      <c r="D13" s="11"/>
      <c r="E13" s="31" t="s">
        <v>377</v>
      </c>
      <c r="F13" s="66">
        <v>0.15</v>
      </c>
      <c r="G13" s="11"/>
      <c r="H13" s="60">
        <f>H12*F13</f>
        <v>32430</v>
      </c>
      <c r="I13" s="11"/>
    </row>
    <row r="14" spans="1:9" ht="63" customHeight="1" x14ac:dyDescent="0.25">
      <c r="H14" s="67">
        <f>H13+H12</f>
        <v>248630</v>
      </c>
    </row>
  </sheetData>
  <mergeCells count="2">
    <mergeCell ref="C1:H1"/>
    <mergeCell ref="B2:H2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topLeftCell="A4" workbookViewId="0">
      <selection activeCell="A15" sqref="A15:I15"/>
    </sheetView>
  </sheetViews>
  <sheetFormatPr defaultColWidth="16.42578125" defaultRowHeight="63" customHeight="1" x14ac:dyDescent="0.25"/>
  <cols>
    <col min="1" max="1" width="2.7109375" style="37" bestFit="1" customWidth="1"/>
    <col min="2" max="2" width="5.7109375" bestFit="1" customWidth="1"/>
    <col min="3" max="3" width="17.85546875" customWidth="1"/>
    <col min="4" max="4" width="23.5703125" customWidth="1"/>
    <col min="5" max="5" width="12.7109375" bestFit="1" customWidth="1"/>
    <col min="6" max="6" width="11" bestFit="1" customWidth="1"/>
    <col min="7" max="7" width="6.140625" bestFit="1" customWidth="1"/>
    <col min="8" max="8" width="14.5703125" bestFit="1" customWidth="1"/>
    <col min="9" max="9" width="10.85546875" bestFit="1" customWidth="1"/>
  </cols>
  <sheetData>
    <row r="1" spans="1:9" ht="63" customHeight="1" x14ac:dyDescent="0.25">
      <c r="B1" s="37"/>
      <c r="C1" s="128" t="s">
        <v>381</v>
      </c>
      <c r="D1" s="129"/>
      <c r="E1" s="129"/>
      <c r="F1" s="129"/>
      <c r="G1" s="129"/>
      <c r="H1" s="130"/>
    </row>
    <row r="2" spans="1:9" ht="63" customHeight="1" x14ac:dyDescent="0.25">
      <c r="B2" s="131" t="s">
        <v>382</v>
      </c>
      <c r="C2" s="131"/>
      <c r="D2" s="131"/>
      <c r="E2" s="131"/>
      <c r="F2" s="131"/>
      <c r="G2" s="131"/>
      <c r="H2" s="132"/>
    </row>
    <row r="3" spans="1:9" ht="25.5" x14ac:dyDescent="0.25">
      <c r="A3" s="31" t="s">
        <v>0</v>
      </c>
      <c r="B3" s="31" t="s">
        <v>361</v>
      </c>
      <c r="C3" s="31" t="s">
        <v>2</v>
      </c>
      <c r="D3" s="31" t="s">
        <v>134</v>
      </c>
      <c r="E3" s="31" t="s">
        <v>9</v>
      </c>
      <c r="F3" s="31" t="s">
        <v>3</v>
      </c>
      <c r="G3" s="31" t="s">
        <v>268</v>
      </c>
      <c r="H3" s="31" t="s">
        <v>269</v>
      </c>
      <c r="I3" s="31" t="s">
        <v>270</v>
      </c>
    </row>
    <row r="4" spans="1:9" ht="103.5" customHeight="1" x14ac:dyDescent="0.25">
      <c r="A4" s="5">
        <v>2</v>
      </c>
      <c r="B4" s="5" t="s">
        <v>38</v>
      </c>
      <c r="C4" s="5" t="s">
        <v>41</v>
      </c>
      <c r="D4" s="7"/>
      <c r="E4" s="5" t="s">
        <v>43</v>
      </c>
      <c r="F4" s="6">
        <v>10200</v>
      </c>
      <c r="G4" s="64">
        <v>6</v>
      </c>
      <c r="H4" s="64">
        <f>G4*F4</f>
        <v>61200</v>
      </c>
      <c r="I4" s="11"/>
    </row>
    <row r="5" spans="1:9" ht="103.5" customHeight="1" x14ac:dyDescent="0.25">
      <c r="A5" s="5"/>
      <c r="B5" s="5"/>
      <c r="C5" s="5" t="s">
        <v>383</v>
      </c>
      <c r="D5" s="7"/>
      <c r="E5" s="5" t="s">
        <v>384</v>
      </c>
      <c r="F5" s="6">
        <v>19000</v>
      </c>
      <c r="G5" s="64">
        <v>4</v>
      </c>
      <c r="H5" s="64">
        <f>G5*F5</f>
        <v>76000</v>
      </c>
      <c r="I5" s="11"/>
    </row>
    <row r="6" spans="1:9" ht="83.25" customHeight="1" x14ac:dyDescent="0.25">
      <c r="A6" s="18"/>
      <c r="B6" s="5"/>
      <c r="C6" s="5" t="s">
        <v>385</v>
      </c>
      <c r="D6" s="11"/>
      <c r="E6" s="70"/>
      <c r="F6" s="6">
        <v>9000</v>
      </c>
      <c r="G6" s="60">
        <v>12</v>
      </c>
      <c r="H6" s="64">
        <f>G6*F6</f>
        <v>108000</v>
      </c>
      <c r="I6" s="11"/>
    </row>
    <row r="7" spans="1:9" ht="63" customHeight="1" x14ac:dyDescent="0.25">
      <c r="A7" s="5"/>
      <c r="B7" s="5"/>
      <c r="C7" s="5" t="s">
        <v>386</v>
      </c>
      <c r="D7" s="7"/>
      <c r="E7" s="69"/>
      <c r="F7" s="6">
        <v>7200</v>
      </c>
      <c r="G7" s="60">
        <v>1</v>
      </c>
      <c r="H7" s="64">
        <f>G7*F7</f>
        <v>7200</v>
      </c>
      <c r="I7" s="11"/>
    </row>
    <row r="8" spans="1:9" ht="63" customHeight="1" x14ac:dyDescent="0.25">
      <c r="A8" s="5"/>
      <c r="B8" s="5"/>
      <c r="C8" s="5" t="s">
        <v>387</v>
      </c>
      <c r="D8" s="7"/>
      <c r="E8" s="5"/>
      <c r="F8" s="6">
        <v>9000</v>
      </c>
      <c r="G8" s="60">
        <v>2</v>
      </c>
      <c r="H8" s="64">
        <f t="shared" ref="H8:H13" si="0">G8*F8</f>
        <v>18000</v>
      </c>
      <c r="I8" s="11"/>
    </row>
    <row r="9" spans="1:9" ht="85.5" customHeight="1" x14ac:dyDescent="0.25">
      <c r="A9" s="5">
        <v>2</v>
      </c>
      <c r="B9" s="5" t="s">
        <v>38</v>
      </c>
      <c r="C9" s="5" t="s">
        <v>41</v>
      </c>
      <c r="D9" s="7"/>
      <c r="E9" s="5" t="s">
        <v>43</v>
      </c>
      <c r="F9" s="6">
        <v>10200</v>
      </c>
      <c r="G9" s="60">
        <v>6</v>
      </c>
      <c r="H9" s="64">
        <f t="shared" si="0"/>
        <v>61200</v>
      </c>
      <c r="I9" s="11"/>
    </row>
    <row r="10" spans="1:9" ht="84" customHeight="1" x14ac:dyDescent="0.25">
      <c r="A10" s="5"/>
      <c r="B10" s="5"/>
      <c r="C10" s="5" t="s">
        <v>388</v>
      </c>
      <c r="D10" s="5"/>
      <c r="E10" s="5"/>
      <c r="F10" s="6">
        <v>15600</v>
      </c>
      <c r="G10" s="60">
        <v>4</v>
      </c>
      <c r="H10" s="64">
        <f t="shared" si="0"/>
        <v>62400</v>
      </c>
      <c r="I10" s="11"/>
    </row>
    <row r="11" spans="1:9" ht="82.5" customHeight="1" x14ac:dyDescent="0.25">
      <c r="A11" s="5"/>
      <c r="B11" s="5"/>
      <c r="C11" s="5" t="s">
        <v>79</v>
      </c>
      <c r="D11" s="7"/>
      <c r="E11" s="5"/>
      <c r="F11" s="6">
        <v>28900</v>
      </c>
      <c r="G11" s="60">
        <v>4</v>
      </c>
      <c r="H11" s="64">
        <f t="shared" si="0"/>
        <v>115600</v>
      </c>
      <c r="I11" s="11"/>
    </row>
    <row r="12" spans="1:9" ht="82.5" customHeight="1" x14ac:dyDescent="0.25">
      <c r="A12" s="5"/>
      <c r="B12" s="5"/>
      <c r="C12" s="5" t="s">
        <v>389</v>
      </c>
      <c r="D12" s="11"/>
      <c r="E12" s="11"/>
      <c r="F12" s="68">
        <v>4000</v>
      </c>
      <c r="G12" s="60">
        <v>4</v>
      </c>
      <c r="H12" s="68">
        <f t="shared" si="0"/>
        <v>16000</v>
      </c>
      <c r="I12" s="11"/>
    </row>
    <row r="13" spans="1:9" ht="82.5" customHeight="1" x14ac:dyDescent="0.25">
      <c r="A13" s="5"/>
      <c r="B13" s="5"/>
      <c r="C13" s="5" t="s">
        <v>390</v>
      </c>
      <c r="D13" s="7"/>
      <c r="E13" s="5"/>
      <c r="F13" s="6">
        <v>9000</v>
      </c>
      <c r="G13" s="60">
        <v>12</v>
      </c>
      <c r="H13" s="68">
        <f t="shared" si="0"/>
        <v>108000</v>
      </c>
      <c r="I13" s="11"/>
    </row>
    <row r="14" spans="1:9" ht="63" customHeight="1" x14ac:dyDescent="0.25">
      <c r="A14" s="64"/>
      <c r="B14" s="11"/>
      <c r="C14" s="11"/>
      <c r="D14" s="11"/>
      <c r="E14" s="11"/>
      <c r="F14" s="11"/>
      <c r="G14" s="11"/>
      <c r="H14" s="60">
        <f>SUM(H4:H13)</f>
        <v>633600</v>
      </c>
      <c r="I14" s="11"/>
    </row>
    <row r="15" spans="1:9" ht="63" customHeight="1" x14ac:dyDescent="0.25">
      <c r="A15" s="64"/>
      <c r="B15" s="11"/>
      <c r="C15" s="11"/>
      <c r="D15" s="11"/>
      <c r="E15" s="31" t="s">
        <v>377</v>
      </c>
      <c r="F15" s="66">
        <v>0.15</v>
      </c>
      <c r="G15" s="11"/>
      <c r="H15" s="60">
        <f>H14*F15</f>
        <v>95040</v>
      </c>
      <c r="I15" s="11"/>
    </row>
    <row r="16" spans="1:9" ht="63" customHeight="1" x14ac:dyDescent="0.25">
      <c r="H16" s="71">
        <f>H15+H14</f>
        <v>728640</v>
      </c>
    </row>
  </sheetData>
  <mergeCells count="2">
    <mergeCell ref="C1:H1"/>
    <mergeCell ref="B2:H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selection activeCell="I13" sqref="I13"/>
    </sheetView>
  </sheetViews>
  <sheetFormatPr defaultColWidth="16.42578125" defaultRowHeight="63" customHeight="1" x14ac:dyDescent="0.25"/>
  <cols>
    <col min="1" max="1" width="3.85546875" style="37" customWidth="1"/>
    <col min="2" max="2" width="5.7109375" style="37" bestFit="1" customWidth="1"/>
    <col min="3" max="3" width="15" style="37" customWidth="1"/>
    <col min="4" max="4" width="21.85546875" style="37" customWidth="1"/>
    <col min="5" max="5" width="8.85546875" style="37" customWidth="1"/>
    <col min="6" max="6" width="11" style="37" bestFit="1" customWidth="1"/>
    <col min="7" max="7" width="6.140625" style="37" bestFit="1" customWidth="1"/>
    <col min="8" max="8" width="14.5703125" style="37" bestFit="1" customWidth="1"/>
    <col min="9" max="9" width="10.85546875" style="37" bestFit="1" customWidth="1"/>
    <col min="10" max="16384" width="16.42578125" style="37"/>
  </cols>
  <sheetData>
    <row r="1" spans="1:16" ht="25.5" x14ac:dyDescent="0.25">
      <c r="A1" s="31" t="s">
        <v>0</v>
      </c>
      <c r="B1" s="31" t="s">
        <v>361</v>
      </c>
      <c r="C1" s="31" t="s">
        <v>2</v>
      </c>
      <c r="D1" s="31" t="s">
        <v>134</v>
      </c>
      <c r="E1" s="31" t="s">
        <v>9</v>
      </c>
      <c r="F1" s="31" t="s">
        <v>3</v>
      </c>
      <c r="G1" s="31" t="s">
        <v>268</v>
      </c>
      <c r="H1" s="31" t="s">
        <v>429</v>
      </c>
      <c r="I1" s="31" t="s">
        <v>270</v>
      </c>
    </row>
    <row r="2" spans="1:16" ht="75" customHeight="1" x14ac:dyDescent="0.25">
      <c r="A2" s="29">
        <v>1</v>
      </c>
      <c r="B2" s="5" t="s">
        <v>244</v>
      </c>
      <c r="C2" s="5" t="s">
        <v>355</v>
      </c>
      <c r="D2" s="72"/>
      <c r="E2" s="31" t="s">
        <v>245</v>
      </c>
      <c r="F2" s="14">
        <v>24400</v>
      </c>
      <c r="G2" s="72">
        <v>1</v>
      </c>
      <c r="H2" s="72">
        <f>G2*F2</f>
        <v>24400</v>
      </c>
      <c r="I2" s="72"/>
      <c r="K2" s="37" t="s">
        <v>394</v>
      </c>
      <c r="M2" s="37">
        <v>55000</v>
      </c>
      <c r="N2" s="37" t="s">
        <v>399</v>
      </c>
      <c r="P2" s="37">
        <f>M2*G2</f>
        <v>55000</v>
      </c>
    </row>
    <row r="3" spans="1:16" ht="82.5" customHeight="1" x14ac:dyDescent="0.25">
      <c r="A3" s="29">
        <v>2</v>
      </c>
      <c r="B3" s="5"/>
      <c r="C3" s="5" t="s">
        <v>424</v>
      </c>
      <c r="D3" s="5" t="s">
        <v>428</v>
      </c>
      <c r="E3" s="5" t="s">
        <v>384</v>
      </c>
      <c r="F3" s="6">
        <v>0</v>
      </c>
      <c r="G3" s="72">
        <v>1</v>
      </c>
      <c r="H3" s="72">
        <f>G3*F3</f>
        <v>0</v>
      </c>
      <c r="I3" s="72"/>
      <c r="K3" s="37" t="s">
        <v>393</v>
      </c>
      <c r="M3" s="37">
        <v>70000</v>
      </c>
      <c r="N3" s="37" t="s">
        <v>401</v>
      </c>
      <c r="P3" s="37">
        <f t="shared" ref="P3:P16" si="0">M3*G3</f>
        <v>70000</v>
      </c>
    </row>
    <row r="4" spans="1:16" ht="83.25" customHeight="1" x14ac:dyDescent="0.25">
      <c r="A4" s="29">
        <v>3</v>
      </c>
      <c r="B4" s="5" t="s">
        <v>426</v>
      </c>
      <c r="C4" s="5" t="s">
        <v>425</v>
      </c>
      <c r="D4" s="72"/>
      <c r="E4" s="5" t="s">
        <v>402</v>
      </c>
      <c r="F4" s="6">
        <v>28000</v>
      </c>
      <c r="G4" s="72">
        <v>1</v>
      </c>
      <c r="H4" s="72">
        <f>G4*F4</f>
        <v>28000</v>
      </c>
      <c r="I4" s="72"/>
      <c r="K4" s="37" t="s">
        <v>392</v>
      </c>
      <c r="M4" s="37">
        <v>38000</v>
      </c>
      <c r="N4" s="37" t="s">
        <v>402</v>
      </c>
      <c r="P4" s="37">
        <f t="shared" si="0"/>
        <v>38000</v>
      </c>
    </row>
    <row r="5" spans="1:16" ht="88.5" customHeight="1" x14ac:dyDescent="0.25">
      <c r="A5" s="29">
        <v>4</v>
      </c>
      <c r="B5" s="5" t="s">
        <v>146</v>
      </c>
      <c r="C5" s="5" t="s">
        <v>355</v>
      </c>
      <c r="D5" s="5"/>
      <c r="E5" s="5" t="s">
        <v>147</v>
      </c>
      <c r="F5" s="6">
        <v>47200</v>
      </c>
      <c r="G5" s="72">
        <v>1</v>
      </c>
      <c r="H5" s="72">
        <f>G5*F5</f>
        <v>47200</v>
      </c>
      <c r="I5" s="72"/>
      <c r="K5" s="37" t="s">
        <v>395</v>
      </c>
      <c r="M5" s="37">
        <v>100000</v>
      </c>
      <c r="N5" s="37" t="s">
        <v>403</v>
      </c>
      <c r="P5" s="37">
        <f t="shared" si="0"/>
        <v>100000</v>
      </c>
    </row>
    <row r="6" spans="1:16" ht="63" customHeight="1" x14ac:dyDescent="0.25">
      <c r="A6" s="29">
        <v>5</v>
      </c>
      <c r="B6" s="5" t="s">
        <v>142</v>
      </c>
      <c r="C6" s="5" t="s">
        <v>10</v>
      </c>
      <c r="D6" s="72"/>
      <c r="E6" s="5" t="s">
        <v>145</v>
      </c>
      <c r="F6" s="6">
        <v>165000</v>
      </c>
      <c r="G6" s="72">
        <v>1</v>
      </c>
      <c r="H6" s="72">
        <f t="shared" ref="H6:H18" si="1">G6*F6</f>
        <v>165000</v>
      </c>
      <c r="I6" s="72"/>
      <c r="K6" s="37" t="s">
        <v>396</v>
      </c>
      <c r="M6" s="37">
        <v>210000</v>
      </c>
      <c r="N6" s="37" t="s">
        <v>404</v>
      </c>
      <c r="O6" s="37" t="s">
        <v>405</v>
      </c>
      <c r="P6" s="37">
        <f t="shared" si="0"/>
        <v>210000</v>
      </c>
    </row>
    <row r="7" spans="1:16" ht="85.5" customHeight="1" x14ac:dyDescent="0.25">
      <c r="A7" s="29">
        <v>6</v>
      </c>
      <c r="B7" s="5" t="s">
        <v>202</v>
      </c>
      <c r="C7" s="5" t="s">
        <v>201</v>
      </c>
      <c r="D7" s="72"/>
      <c r="E7" s="5" t="s">
        <v>200</v>
      </c>
      <c r="F7" s="6">
        <v>85000</v>
      </c>
      <c r="G7" s="72">
        <v>1</v>
      </c>
      <c r="H7" s="72">
        <f t="shared" si="1"/>
        <v>85000</v>
      </c>
      <c r="I7" s="72"/>
      <c r="K7" s="37" t="s">
        <v>397</v>
      </c>
      <c r="M7" s="37">
        <v>95000</v>
      </c>
      <c r="N7" s="37" t="s">
        <v>406</v>
      </c>
      <c r="O7" s="37" t="s">
        <v>407</v>
      </c>
      <c r="P7" s="37">
        <f t="shared" si="0"/>
        <v>95000</v>
      </c>
    </row>
    <row r="8" spans="1:16" ht="84" customHeight="1" x14ac:dyDescent="0.25">
      <c r="A8" s="29">
        <v>7</v>
      </c>
      <c r="B8" s="5" t="s">
        <v>138</v>
      </c>
      <c r="C8" s="5" t="s">
        <v>139</v>
      </c>
      <c r="D8" s="5"/>
      <c r="E8" s="5" t="s">
        <v>140</v>
      </c>
      <c r="F8" s="6">
        <v>15500</v>
      </c>
      <c r="G8" s="72">
        <v>1</v>
      </c>
      <c r="H8" s="72">
        <f t="shared" si="1"/>
        <v>15500</v>
      </c>
      <c r="I8" s="72"/>
      <c r="K8" s="37" t="s">
        <v>398</v>
      </c>
      <c r="M8" s="37">
        <v>32000</v>
      </c>
      <c r="N8" s="37" t="s">
        <v>400</v>
      </c>
      <c r="P8" s="37">
        <f t="shared" si="0"/>
        <v>32000</v>
      </c>
    </row>
    <row r="9" spans="1:16" ht="82.5" customHeight="1" x14ac:dyDescent="0.25">
      <c r="A9" s="29">
        <v>8</v>
      </c>
      <c r="B9" s="5" t="s">
        <v>167</v>
      </c>
      <c r="C9" s="25" t="s">
        <v>169</v>
      </c>
      <c r="D9" s="72"/>
      <c r="E9" s="5" t="s">
        <v>168</v>
      </c>
      <c r="F9" s="24">
        <v>28000</v>
      </c>
      <c r="G9" s="72">
        <v>1</v>
      </c>
      <c r="H9" s="72">
        <f t="shared" si="1"/>
        <v>28000</v>
      </c>
      <c r="I9" s="72"/>
      <c r="K9" s="37" t="s">
        <v>408</v>
      </c>
      <c r="M9" s="37">
        <v>35000</v>
      </c>
      <c r="N9" s="37" t="s">
        <v>409</v>
      </c>
      <c r="P9" s="37">
        <f t="shared" si="0"/>
        <v>35000</v>
      </c>
    </row>
    <row r="10" spans="1:16" ht="82.5" customHeight="1" x14ac:dyDescent="0.25">
      <c r="A10" s="29">
        <v>9</v>
      </c>
      <c r="B10" s="5" t="s">
        <v>61</v>
      </c>
      <c r="C10" s="5" t="s">
        <v>59</v>
      </c>
      <c r="D10" s="5"/>
      <c r="E10" s="5" t="s">
        <v>62</v>
      </c>
      <c r="F10" s="6">
        <v>5300</v>
      </c>
      <c r="G10" s="60">
        <v>11</v>
      </c>
      <c r="H10" s="72">
        <f t="shared" si="1"/>
        <v>58300</v>
      </c>
      <c r="I10" s="72"/>
      <c r="K10" s="37" t="s">
        <v>410</v>
      </c>
      <c r="M10" s="37">
        <v>6000</v>
      </c>
      <c r="N10" s="37" t="s">
        <v>411</v>
      </c>
      <c r="P10" s="37">
        <f t="shared" si="0"/>
        <v>66000</v>
      </c>
    </row>
    <row r="11" spans="1:16" ht="82.5" customHeight="1" x14ac:dyDescent="0.25">
      <c r="A11" s="29">
        <v>10</v>
      </c>
      <c r="B11" s="5" t="s">
        <v>109</v>
      </c>
      <c r="C11" s="5" t="s">
        <v>110</v>
      </c>
      <c r="D11" s="5"/>
      <c r="E11" s="5" t="s">
        <v>111</v>
      </c>
      <c r="F11" s="6">
        <v>8000</v>
      </c>
      <c r="G11" s="60">
        <v>2</v>
      </c>
      <c r="H11" s="72">
        <f t="shared" si="1"/>
        <v>16000</v>
      </c>
      <c r="I11" s="72"/>
      <c r="K11" s="37" t="s">
        <v>412</v>
      </c>
      <c r="M11" s="37">
        <v>8000</v>
      </c>
      <c r="N11" s="37" t="s">
        <v>413</v>
      </c>
      <c r="P11" s="37">
        <f t="shared" si="0"/>
        <v>16000</v>
      </c>
    </row>
    <row r="12" spans="1:16" ht="97.5" customHeight="1" x14ac:dyDescent="0.25">
      <c r="A12" s="29">
        <v>11</v>
      </c>
      <c r="B12" s="5" t="s">
        <v>141</v>
      </c>
      <c r="C12" s="5" t="s">
        <v>143</v>
      </c>
      <c r="D12" s="72"/>
      <c r="E12" s="5" t="s">
        <v>144</v>
      </c>
      <c r="F12" s="6">
        <v>265897</v>
      </c>
      <c r="G12" s="72">
        <v>1</v>
      </c>
      <c r="H12" s="72">
        <f t="shared" si="1"/>
        <v>265897</v>
      </c>
      <c r="I12" s="72"/>
      <c r="K12" s="37" t="s">
        <v>414</v>
      </c>
      <c r="M12" s="79">
        <v>260000</v>
      </c>
      <c r="N12" s="37" t="s">
        <v>415</v>
      </c>
      <c r="O12" s="5" t="s">
        <v>416</v>
      </c>
      <c r="P12" s="37">
        <f t="shared" si="0"/>
        <v>260000</v>
      </c>
    </row>
    <row r="13" spans="1:16" ht="97.5" customHeight="1" x14ac:dyDescent="0.25">
      <c r="A13" s="29">
        <v>12</v>
      </c>
      <c r="B13" s="12" t="s">
        <v>212</v>
      </c>
      <c r="C13" s="5" t="s">
        <v>427</v>
      </c>
      <c r="D13" s="12"/>
      <c r="E13" s="5" t="s">
        <v>417</v>
      </c>
      <c r="F13" s="14">
        <v>2800</v>
      </c>
      <c r="G13" s="72">
        <v>2</v>
      </c>
      <c r="H13" s="72">
        <f t="shared" si="1"/>
        <v>5600</v>
      </c>
      <c r="I13" s="72"/>
      <c r="M13" s="79">
        <v>6000</v>
      </c>
      <c r="N13" s="37" t="s">
        <v>417</v>
      </c>
      <c r="O13" s="22"/>
      <c r="P13" s="37">
        <f t="shared" si="0"/>
        <v>12000</v>
      </c>
    </row>
    <row r="14" spans="1:16" ht="97.5" customHeight="1" x14ac:dyDescent="0.25">
      <c r="A14" s="29">
        <v>13</v>
      </c>
      <c r="B14" s="15" t="s">
        <v>154</v>
      </c>
      <c r="C14" s="5" t="s">
        <v>155</v>
      </c>
      <c r="D14" s="14"/>
      <c r="E14" s="5" t="s">
        <v>156</v>
      </c>
      <c r="F14" s="14">
        <v>10200</v>
      </c>
      <c r="G14" s="72">
        <v>1</v>
      </c>
      <c r="H14" s="72">
        <f t="shared" si="1"/>
        <v>10200</v>
      </c>
      <c r="I14" s="72"/>
      <c r="K14" s="37" t="s">
        <v>418</v>
      </c>
      <c r="M14" s="79">
        <v>21000</v>
      </c>
      <c r="N14" s="37" t="s">
        <v>419</v>
      </c>
      <c r="O14" s="22"/>
      <c r="P14" s="37">
        <f t="shared" si="0"/>
        <v>21000</v>
      </c>
    </row>
    <row r="15" spans="1:16" ht="63" customHeight="1" x14ac:dyDescent="0.25">
      <c r="A15" s="29">
        <v>14</v>
      </c>
      <c r="B15" s="12" t="s">
        <v>213</v>
      </c>
      <c r="C15" s="5" t="s">
        <v>198</v>
      </c>
      <c r="D15" s="12"/>
      <c r="E15" s="5" t="s">
        <v>199</v>
      </c>
      <c r="F15" s="14">
        <v>1500</v>
      </c>
      <c r="G15" s="72">
        <v>11</v>
      </c>
      <c r="H15" s="72">
        <f t="shared" si="1"/>
        <v>16500</v>
      </c>
      <c r="I15" s="72"/>
      <c r="K15" s="37" t="s">
        <v>421</v>
      </c>
      <c r="M15" s="37">
        <v>3500</v>
      </c>
      <c r="N15" s="37" t="s">
        <v>420</v>
      </c>
      <c r="P15" s="37">
        <f t="shared" si="0"/>
        <v>38500</v>
      </c>
    </row>
    <row r="16" spans="1:16" ht="79.5" customHeight="1" x14ac:dyDescent="0.25">
      <c r="A16" s="29">
        <v>15</v>
      </c>
      <c r="B16" s="72"/>
      <c r="C16" s="5" t="s">
        <v>181</v>
      </c>
      <c r="D16" s="72"/>
      <c r="E16" s="5" t="s">
        <v>423</v>
      </c>
      <c r="F16" s="6">
        <v>28000</v>
      </c>
      <c r="G16" s="60">
        <v>1</v>
      </c>
      <c r="H16" s="72">
        <f t="shared" si="1"/>
        <v>28000</v>
      </c>
      <c r="I16" s="72"/>
      <c r="K16" s="37" t="s">
        <v>422</v>
      </c>
      <c r="M16" s="37">
        <v>40000</v>
      </c>
      <c r="N16" s="37" t="s">
        <v>423</v>
      </c>
      <c r="P16" s="37">
        <f t="shared" si="0"/>
        <v>40000</v>
      </c>
    </row>
    <row r="17" spans="1:16" ht="63" customHeight="1" x14ac:dyDescent="0.25">
      <c r="A17" s="29">
        <v>16</v>
      </c>
      <c r="B17" s="5" t="s">
        <v>137</v>
      </c>
      <c r="C17" s="5" t="s">
        <v>35</v>
      </c>
      <c r="D17" s="5"/>
      <c r="E17" s="5" t="s">
        <v>36</v>
      </c>
      <c r="F17" s="6">
        <v>18500</v>
      </c>
      <c r="G17" s="72">
        <v>1</v>
      </c>
      <c r="H17" s="72">
        <f t="shared" si="1"/>
        <v>18500</v>
      </c>
      <c r="I17" s="72"/>
      <c r="P17" s="37">
        <f>SUM(P2:P16)</f>
        <v>1088500</v>
      </c>
    </row>
    <row r="18" spans="1:16" ht="63" customHeight="1" x14ac:dyDescent="0.25">
      <c r="A18" s="29">
        <v>17</v>
      </c>
      <c r="B18" s="5" t="s">
        <v>135</v>
      </c>
      <c r="C18" s="5" t="s">
        <v>34</v>
      </c>
      <c r="D18" s="5"/>
      <c r="E18" s="5" t="s">
        <v>136</v>
      </c>
      <c r="F18" s="6">
        <v>14500</v>
      </c>
      <c r="G18" s="72">
        <v>1</v>
      </c>
      <c r="H18" s="60">
        <f t="shared" si="1"/>
        <v>14500</v>
      </c>
      <c r="I18" s="72"/>
    </row>
    <row r="19" spans="1:16" ht="30" customHeight="1" x14ac:dyDescent="0.25">
      <c r="A19" s="72"/>
      <c r="B19" s="72"/>
      <c r="C19" s="72"/>
      <c r="D19" s="72"/>
      <c r="E19" s="72"/>
      <c r="F19" s="72"/>
      <c r="G19" s="72"/>
      <c r="H19" s="60">
        <f>SUM(H2:H18)</f>
        <v>826597</v>
      </c>
      <c r="I19" s="72"/>
    </row>
    <row r="20" spans="1:16" ht="63" customHeight="1" x14ac:dyDescent="0.25">
      <c r="A20" s="72"/>
      <c r="B20" s="72"/>
      <c r="C20" s="72"/>
      <c r="D20" s="72"/>
      <c r="E20" s="31" t="s">
        <v>377</v>
      </c>
      <c r="F20" s="80">
        <v>0.1</v>
      </c>
      <c r="G20" s="72"/>
      <c r="H20" s="60">
        <f>H19*F20</f>
        <v>82659.700000000012</v>
      </c>
      <c r="I20" s="72"/>
    </row>
    <row r="21" spans="1:16" ht="63" customHeight="1" x14ac:dyDescent="0.25">
      <c r="H21" s="37">
        <f>H20+H19</f>
        <v>909256.7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workbookViewId="0">
      <selection activeCell="K19" sqref="K19"/>
    </sheetView>
  </sheetViews>
  <sheetFormatPr defaultColWidth="16.42578125" defaultRowHeight="63" customHeight="1" x14ac:dyDescent="0.25"/>
  <cols>
    <col min="1" max="1" width="3.85546875" style="37" customWidth="1"/>
    <col min="2" max="2" width="5.7109375" style="37" bestFit="1" customWidth="1"/>
    <col min="3" max="3" width="15" style="37" customWidth="1"/>
    <col min="4" max="4" width="21.85546875" style="37" customWidth="1"/>
    <col min="5" max="5" width="8.85546875" style="37" customWidth="1"/>
    <col min="6" max="6" width="11" style="37" bestFit="1" customWidth="1"/>
    <col min="7" max="7" width="6.140625" style="37" bestFit="1" customWidth="1"/>
    <col min="8" max="8" width="14.5703125" style="37" bestFit="1" customWidth="1"/>
    <col min="9" max="16384" width="16.42578125" style="37"/>
  </cols>
  <sheetData>
    <row r="1" spans="1:14" ht="25.5" x14ac:dyDescent="0.25">
      <c r="A1" s="31" t="s">
        <v>0</v>
      </c>
      <c r="B1" s="31" t="s">
        <v>361</v>
      </c>
      <c r="C1" s="31" t="s">
        <v>2</v>
      </c>
      <c r="D1" s="31" t="s">
        <v>134</v>
      </c>
      <c r="E1" s="31" t="s">
        <v>9</v>
      </c>
      <c r="F1" s="31" t="s">
        <v>3</v>
      </c>
      <c r="G1" s="31" t="s">
        <v>268</v>
      </c>
      <c r="H1" s="31" t="s">
        <v>429</v>
      </c>
    </row>
    <row r="2" spans="1:14" ht="70.5" customHeight="1" x14ac:dyDescent="0.25">
      <c r="A2" s="29">
        <v>1</v>
      </c>
      <c r="B2" s="5" t="s">
        <v>244</v>
      </c>
      <c r="C2" s="5" t="s">
        <v>355</v>
      </c>
      <c r="D2" s="78"/>
      <c r="E2" s="31" t="s">
        <v>245</v>
      </c>
      <c r="F2" s="14">
        <v>24400</v>
      </c>
      <c r="G2" s="78">
        <v>1</v>
      </c>
      <c r="H2" s="78">
        <f>G2*F2</f>
        <v>24400</v>
      </c>
    </row>
    <row r="3" spans="1:14" ht="45" customHeight="1" x14ac:dyDescent="0.25">
      <c r="A3" s="29">
        <v>2</v>
      </c>
      <c r="B3" s="5"/>
      <c r="C3" s="5" t="s">
        <v>424</v>
      </c>
      <c r="D3" s="5" t="s">
        <v>428</v>
      </c>
      <c r="E3" s="5" t="s">
        <v>384</v>
      </c>
      <c r="F3" s="6">
        <v>0</v>
      </c>
      <c r="G3" s="78">
        <v>1</v>
      </c>
      <c r="H3" s="78">
        <f>G3*F3</f>
        <v>0</v>
      </c>
    </row>
    <row r="4" spans="1:14" ht="63.75" customHeight="1" x14ac:dyDescent="0.25">
      <c r="A4" s="29">
        <v>3</v>
      </c>
      <c r="B4" s="5" t="s">
        <v>426</v>
      </c>
      <c r="C4" s="5" t="s">
        <v>425</v>
      </c>
      <c r="D4" s="78"/>
      <c r="E4" s="5" t="s">
        <v>402</v>
      </c>
      <c r="F4" s="6">
        <v>28000</v>
      </c>
      <c r="G4" s="78">
        <v>1</v>
      </c>
      <c r="H4" s="78">
        <f>G4*F4</f>
        <v>28000</v>
      </c>
    </row>
    <row r="5" spans="1:14" ht="72.75" customHeight="1" x14ac:dyDescent="0.25">
      <c r="A5" s="29">
        <v>4</v>
      </c>
      <c r="B5" s="5" t="s">
        <v>146</v>
      </c>
      <c r="C5" s="5" t="s">
        <v>355</v>
      </c>
      <c r="D5" s="5"/>
      <c r="E5" s="5" t="s">
        <v>147</v>
      </c>
      <c r="F5" s="6">
        <v>47200</v>
      </c>
      <c r="G5" s="78">
        <v>1</v>
      </c>
      <c r="H5" s="78">
        <f>G5*F5</f>
        <v>47200</v>
      </c>
    </row>
    <row r="6" spans="1:14" ht="63" customHeight="1" x14ac:dyDescent="0.25">
      <c r="A6" s="29">
        <v>5</v>
      </c>
      <c r="B6" s="5" t="s">
        <v>142</v>
      </c>
      <c r="C6" s="5" t="s">
        <v>10</v>
      </c>
      <c r="D6" s="78"/>
      <c r="E6" s="5" t="s">
        <v>145</v>
      </c>
      <c r="F6" s="6">
        <v>165000</v>
      </c>
      <c r="G6" s="78">
        <v>1</v>
      </c>
      <c r="H6" s="78">
        <f t="shared" ref="H6:H18" si="0">G6*F6</f>
        <v>165000</v>
      </c>
    </row>
    <row r="7" spans="1:14" ht="85.5" customHeight="1" x14ac:dyDescent="0.25">
      <c r="A7" s="29">
        <v>6</v>
      </c>
      <c r="B7" s="5" t="s">
        <v>202</v>
      </c>
      <c r="C7" s="5" t="s">
        <v>201</v>
      </c>
      <c r="D7" s="78"/>
      <c r="E7" s="5" t="s">
        <v>200</v>
      </c>
      <c r="F7" s="6">
        <v>85000</v>
      </c>
      <c r="G7" s="78">
        <v>1</v>
      </c>
      <c r="H7" s="78">
        <f t="shared" si="0"/>
        <v>85000</v>
      </c>
    </row>
    <row r="8" spans="1:14" ht="66.75" customHeight="1" x14ac:dyDescent="0.25">
      <c r="A8" s="29">
        <v>7</v>
      </c>
      <c r="B8" s="5" t="s">
        <v>138</v>
      </c>
      <c r="C8" s="5" t="s">
        <v>139</v>
      </c>
      <c r="D8" s="5"/>
      <c r="E8" s="5" t="s">
        <v>140</v>
      </c>
      <c r="F8" s="6">
        <v>15500</v>
      </c>
      <c r="G8" s="78">
        <v>1</v>
      </c>
      <c r="H8" s="78">
        <f t="shared" si="0"/>
        <v>15500</v>
      </c>
    </row>
    <row r="9" spans="1:14" ht="64.5" customHeight="1" x14ac:dyDescent="0.25">
      <c r="A9" s="29">
        <v>8</v>
      </c>
      <c r="B9" s="5" t="s">
        <v>167</v>
      </c>
      <c r="C9" s="25" t="s">
        <v>169</v>
      </c>
      <c r="D9" s="78"/>
      <c r="E9" s="5" t="s">
        <v>168</v>
      </c>
      <c r="F9" s="24">
        <v>28000</v>
      </c>
      <c r="G9" s="78">
        <v>1</v>
      </c>
      <c r="H9" s="78">
        <f t="shared" si="0"/>
        <v>28000</v>
      </c>
    </row>
    <row r="10" spans="1:14" ht="66" customHeight="1" x14ac:dyDescent="0.25">
      <c r="A10" s="29">
        <v>9</v>
      </c>
      <c r="B10" s="5" t="s">
        <v>61</v>
      </c>
      <c r="C10" s="5" t="s">
        <v>59</v>
      </c>
      <c r="D10" s="5"/>
      <c r="E10" s="5" t="s">
        <v>62</v>
      </c>
      <c r="F10" s="6">
        <v>5300</v>
      </c>
      <c r="G10" s="60">
        <v>11</v>
      </c>
      <c r="H10" s="78">
        <f t="shared" si="0"/>
        <v>58300</v>
      </c>
    </row>
    <row r="11" spans="1:14" ht="68.25" customHeight="1" x14ac:dyDescent="0.25">
      <c r="A11" s="29">
        <v>10</v>
      </c>
      <c r="B11" s="5" t="s">
        <v>109</v>
      </c>
      <c r="C11" s="5" t="s">
        <v>110</v>
      </c>
      <c r="D11" s="5"/>
      <c r="E11" s="5" t="s">
        <v>111</v>
      </c>
      <c r="F11" s="6">
        <v>8000</v>
      </c>
      <c r="G11" s="60">
        <v>2</v>
      </c>
      <c r="H11" s="78">
        <f t="shared" si="0"/>
        <v>16000</v>
      </c>
    </row>
    <row r="12" spans="1:14" ht="97.5" customHeight="1" x14ac:dyDescent="0.25">
      <c r="A12" s="29">
        <v>11</v>
      </c>
      <c r="B12" s="5" t="s">
        <v>141</v>
      </c>
      <c r="C12" s="5" t="s">
        <v>143</v>
      </c>
      <c r="D12" s="78"/>
      <c r="E12" s="5" t="s">
        <v>144</v>
      </c>
      <c r="F12" s="6">
        <v>265897</v>
      </c>
      <c r="G12" s="78">
        <v>1</v>
      </c>
      <c r="H12" s="78">
        <f t="shared" si="0"/>
        <v>265897</v>
      </c>
      <c r="L12" s="79"/>
      <c r="N12" s="5"/>
    </row>
    <row r="13" spans="1:14" ht="63.75" customHeight="1" x14ac:dyDescent="0.25">
      <c r="A13" s="29">
        <v>12</v>
      </c>
      <c r="B13" s="12" t="s">
        <v>212</v>
      </c>
      <c r="C13" s="5" t="s">
        <v>427</v>
      </c>
      <c r="D13" s="12"/>
      <c r="E13" s="5" t="s">
        <v>417</v>
      </c>
      <c r="F13" s="14">
        <v>2800</v>
      </c>
      <c r="G13" s="78">
        <v>2</v>
      </c>
      <c r="H13" s="78">
        <f t="shared" si="0"/>
        <v>5600</v>
      </c>
      <c r="L13" s="79"/>
      <c r="N13" s="22"/>
    </row>
    <row r="14" spans="1:14" ht="72" customHeight="1" x14ac:dyDescent="0.25">
      <c r="A14" s="29">
        <v>13</v>
      </c>
      <c r="B14" s="15" t="s">
        <v>154</v>
      </c>
      <c r="C14" s="5" t="s">
        <v>155</v>
      </c>
      <c r="D14" s="14"/>
      <c r="E14" s="5" t="s">
        <v>156</v>
      </c>
      <c r="F14" s="14">
        <v>10200</v>
      </c>
      <c r="G14" s="78">
        <v>1</v>
      </c>
      <c r="H14" s="78">
        <f t="shared" si="0"/>
        <v>10200</v>
      </c>
      <c r="L14" s="79"/>
      <c r="N14" s="22"/>
    </row>
    <row r="15" spans="1:14" ht="63" customHeight="1" x14ac:dyDescent="0.25">
      <c r="A15" s="29">
        <v>14</v>
      </c>
      <c r="B15" s="12" t="s">
        <v>213</v>
      </c>
      <c r="C15" s="5" t="s">
        <v>198</v>
      </c>
      <c r="D15" s="12"/>
      <c r="E15" s="5" t="s">
        <v>199</v>
      </c>
      <c r="F15" s="14">
        <v>1500</v>
      </c>
      <c r="G15" s="78">
        <v>11</v>
      </c>
      <c r="H15" s="78">
        <f t="shared" si="0"/>
        <v>16500</v>
      </c>
    </row>
    <row r="16" spans="1:14" ht="79.5" customHeight="1" x14ac:dyDescent="0.25">
      <c r="A16" s="29">
        <v>15</v>
      </c>
      <c r="B16" s="78"/>
      <c r="C16" s="5" t="s">
        <v>181</v>
      </c>
      <c r="D16" s="78"/>
      <c r="E16" s="5" t="s">
        <v>423</v>
      </c>
      <c r="F16" s="6">
        <v>28000</v>
      </c>
      <c r="G16" s="60">
        <v>1</v>
      </c>
      <c r="H16" s="78">
        <f t="shared" si="0"/>
        <v>28000</v>
      </c>
    </row>
    <row r="17" spans="1:8" ht="63" customHeight="1" x14ac:dyDescent="0.25">
      <c r="A17" s="29">
        <v>16</v>
      </c>
      <c r="B17" s="5" t="s">
        <v>137</v>
      </c>
      <c r="C17" s="5" t="s">
        <v>35</v>
      </c>
      <c r="D17" s="5"/>
      <c r="E17" s="5" t="s">
        <v>36</v>
      </c>
      <c r="F17" s="6">
        <v>18500</v>
      </c>
      <c r="G17" s="78">
        <v>1</v>
      </c>
      <c r="H17" s="78">
        <f t="shared" si="0"/>
        <v>18500</v>
      </c>
    </row>
    <row r="18" spans="1:8" ht="63" customHeight="1" x14ac:dyDescent="0.25">
      <c r="A18" s="29">
        <v>17</v>
      </c>
      <c r="B18" s="5" t="s">
        <v>135</v>
      </c>
      <c r="C18" s="5" t="s">
        <v>34</v>
      </c>
      <c r="D18" s="5"/>
      <c r="E18" s="5" t="s">
        <v>136</v>
      </c>
      <c r="F18" s="6">
        <v>14500</v>
      </c>
      <c r="G18" s="78">
        <v>1</v>
      </c>
      <c r="H18" s="60">
        <f t="shared" si="0"/>
        <v>14500</v>
      </c>
    </row>
    <row r="19" spans="1:8" ht="30" customHeight="1" x14ac:dyDescent="0.25">
      <c r="A19" s="78"/>
      <c r="B19" s="78"/>
      <c r="C19" s="78"/>
      <c r="D19" s="78"/>
      <c r="E19" s="78"/>
      <c r="F19" s="78"/>
      <c r="G19" s="78"/>
      <c r="H19" s="60">
        <f>SUM(H2:H18)</f>
        <v>826597</v>
      </c>
    </row>
    <row r="20" spans="1:8" ht="32.25" customHeight="1" x14ac:dyDescent="0.25">
      <c r="A20" s="78"/>
      <c r="B20" s="78"/>
      <c r="C20" s="78"/>
      <c r="D20" s="78"/>
      <c r="E20" s="31" t="s">
        <v>377</v>
      </c>
      <c r="F20" s="80">
        <v>0.15</v>
      </c>
      <c r="G20" s="78"/>
      <c r="H20" s="60">
        <f>H19*F20</f>
        <v>123989.54999999999</v>
      </c>
    </row>
    <row r="21" spans="1:8" ht="31.5" customHeight="1" x14ac:dyDescent="0.25">
      <c r="F21" s="37" t="s">
        <v>251</v>
      </c>
      <c r="H21" s="37">
        <f>H20+H19</f>
        <v>950586.55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workbookViewId="0">
      <selection activeCell="J11" sqref="J11"/>
    </sheetView>
  </sheetViews>
  <sheetFormatPr defaultColWidth="15.28515625" defaultRowHeight="73.5" customHeight="1" x14ac:dyDescent="0.25"/>
  <cols>
    <col min="1" max="1" width="4.140625" customWidth="1"/>
    <col min="2" max="2" width="8.140625" customWidth="1"/>
    <col min="3" max="3" width="14.85546875" customWidth="1"/>
    <col min="4" max="4" width="20.5703125" customWidth="1"/>
    <col min="5" max="5" width="13.42578125" customWidth="1"/>
    <col min="6" max="6" width="0" hidden="1" customWidth="1"/>
    <col min="7" max="7" width="13.7109375" customWidth="1"/>
    <col min="8" max="8" width="27.42578125" style="37" customWidth="1"/>
    <col min="9" max="9" width="15.85546875" style="37" customWidth="1"/>
  </cols>
  <sheetData>
    <row r="1" spans="1:9" ht="54" customHeight="1" x14ac:dyDescent="0.25">
      <c r="A1" s="31" t="s">
        <v>0</v>
      </c>
      <c r="B1" s="31" t="s">
        <v>361</v>
      </c>
      <c r="C1" s="31" t="s">
        <v>2</v>
      </c>
      <c r="D1" s="31" t="s">
        <v>134</v>
      </c>
      <c r="E1" s="31" t="s">
        <v>9</v>
      </c>
      <c r="F1" s="31" t="s">
        <v>3</v>
      </c>
      <c r="G1" s="31" t="s">
        <v>436</v>
      </c>
      <c r="H1" s="31" t="s">
        <v>268</v>
      </c>
      <c r="I1" s="31" t="s">
        <v>431</v>
      </c>
    </row>
    <row r="2" spans="1:9" ht="73.5" customHeight="1" x14ac:dyDescent="0.25">
      <c r="A2" s="5">
        <v>1</v>
      </c>
      <c r="B2" s="5" t="s">
        <v>24</v>
      </c>
      <c r="C2" s="5" t="s">
        <v>26</v>
      </c>
      <c r="D2" s="7"/>
      <c r="E2" s="31" t="s">
        <v>28</v>
      </c>
      <c r="F2" s="6">
        <v>10200</v>
      </c>
      <c r="G2" s="6">
        <f>F2*1.08</f>
        <v>11016</v>
      </c>
      <c r="H2" s="81">
        <v>2</v>
      </c>
      <c r="I2" s="83">
        <f>H2*G2</f>
        <v>22032</v>
      </c>
    </row>
    <row r="3" spans="1:9" ht="73.5" customHeight="1" x14ac:dyDescent="0.25">
      <c r="A3" s="5">
        <v>2</v>
      </c>
      <c r="B3" s="5" t="s">
        <v>165</v>
      </c>
      <c r="C3" s="5" t="s">
        <v>166</v>
      </c>
      <c r="D3" s="7"/>
      <c r="E3" s="31" t="s">
        <v>186</v>
      </c>
      <c r="F3" s="6">
        <v>26000</v>
      </c>
      <c r="G3" s="6">
        <f t="shared" ref="G3:G19" si="0">F3*1.08</f>
        <v>28080.000000000004</v>
      </c>
      <c r="H3" s="81">
        <v>1</v>
      </c>
      <c r="I3" s="83">
        <f t="shared" ref="I3:I19" si="1">H3*G3</f>
        <v>28080.000000000004</v>
      </c>
    </row>
    <row r="4" spans="1:9" ht="73.5" customHeight="1" x14ac:dyDescent="0.25">
      <c r="A4" s="5">
        <v>3</v>
      </c>
      <c r="B4" s="5" t="s">
        <v>133</v>
      </c>
      <c r="C4" s="5" t="s">
        <v>107</v>
      </c>
      <c r="D4" s="7"/>
      <c r="E4" s="31" t="s">
        <v>108</v>
      </c>
      <c r="F4" s="6">
        <v>16500</v>
      </c>
      <c r="G4" s="6">
        <f t="shared" si="0"/>
        <v>17820</v>
      </c>
      <c r="H4" s="81">
        <v>1</v>
      </c>
      <c r="I4" s="83">
        <f t="shared" si="1"/>
        <v>17820</v>
      </c>
    </row>
    <row r="5" spans="1:9" ht="73.5" customHeight="1" x14ac:dyDescent="0.25">
      <c r="A5" s="5">
        <v>4</v>
      </c>
      <c r="B5" s="5" t="s">
        <v>135</v>
      </c>
      <c r="C5" s="5" t="s">
        <v>34</v>
      </c>
      <c r="D5" s="7"/>
      <c r="E5" s="31" t="s">
        <v>136</v>
      </c>
      <c r="F5" s="6">
        <v>14500</v>
      </c>
      <c r="G5" s="6">
        <f t="shared" si="0"/>
        <v>15660.000000000002</v>
      </c>
      <c r="H5" s="81">
        <v>1</v>
      </c>
      <c r="I5" s="83">
        <f t="shared" si="1"/>
        <v>15660.000000000002</v>
      </c>
    </row>
    <row r="6" spans="1:9" ht="73.5" customHeight="1" x14ac:dyDescent="0.25">
      <c r="A6" s="5">
        <v>5</v>
      </c>
      <c r="B6" s="5" t="s">
        <v>14</v>
      </c>
      <c r="C6" s="5" t="s">
        <v>15</v>
      </c>
      <c r="D6" s="7"/>
      <c r="E6" s="31" t="s">
        <v>17</v>
      </c>
      <c r="F6" s="6">
        <v>37500</v>
      </c>
      <c r="G6" s="6">
        <f t="shared" si="0"/>
        <v>40500</v>
      </c>
      <c r="H6" s="81">
        <v>1</v>
      </c>
      <c r="I6" s="83">
        <f t="shared" si="1"/>
        <v>40500</v>
      </c>
    </row>
    <row r="7" spans="1:9" ht="73.5" customHeight="1" x14ac:dyDescent="0.25">
      <c r="A7" s="5">
        <v>6</v>
      </c>
      <c r="B7" s="5" t="s">
        <v>220</v>
      </c>
      <c r="C7" s="5" t="s">
        <v>218</v>
      </c>
      <c r="D7" s="7"/>
      <c r="E7" s="31" t="s">
        <v>216</v>
      </c>
      <c r="F7" s="6">
        <v>15600</v>
      </c>
      <c r="G7" s="6">
        <f t="shared" si="0"/>
        <v>16848</v>
      </c>
      <c r="H7" s="81">
        <v>1</v>
      </c>
      <c r="I7" s="83">
        <f t="shared" si="1"/>
        <v>16848</v>
      </c>
    </row>
    <row r="8" spans="1:9" ht="73.5" customHeight="1" x14ac:dyDescent="0.25">
      <c r="A8" s="5">
        <v>7</v>
      </c>
      <c r="B8" s="5" t="s">
        <v>94</v>
      </c>
      <c r="C8" s="5" t="s">
        <v>95</v>
      </c>
      <c r="D8" s="7"/>
      <c r="E8" s="31" t="s">
        <v>97</v>
      </c>
      <c r="F8" s="6">
        <v>37200</v>
      </c>
      <c r="G8" s="6">
        <f t="shared" si="0"/>
        <v>40176</v>
      </c>
      <c r="H8" s="81">
        <v>1</v>
      </c>
      <c r="I8" s="83">
        <f t="shared" si="1"/>
        <v>40176</v>
      </c>
    </row>
    <row r="9" spans="1:9" ht="73.5" customHeight="1" x14ac:dyDescent="0.25">
      <c r="A9" s="5">
        <v>8</v>
      </c>
      <c r="B9" s="5" t="s">
        <v>30</v>
      </c>
      <c r="C9" s="5" t="s">
        <v>29</v>
      </c>
      <c r="D9" s="7"/>
      <c r="E9" s="31" t="s">
        <v>32</v>
      </c>
      <c r="F9" s="6">
        <v>12500</v>
      </c>
      <c r="G9" s="6">
        <f t="shared" si="0"/>
        <v>13500</v>
      </c>
      <c r="H9" s="81">
        <v>1</v>
      </c>
      <c r="I9" s="83">
        <f t="shared" si="1"/>
        <v>13500</v>
      </c>
    </row>
    <row r="10" spans="1:9" ht="73.5" customHeight="1" x14ac:dyDescent="0.25">
      <c r="A10" s="5">
        <v>9</v>
      </c>
      <c r="B10" s="5" t="s">
        <v>66</v>
      </c>
      <c r="C10" s="5" t="s">
        <v>67</v>
      </c>
      <c r="D10" s="7"/>
      <c r="E10" s="31" t="s">
        <v>68</v>
      </c>
      <c r="F10" s="6">
        <v>10500</v>
      </c>
      <c r="G10" s="6">
        <f t="shared" si="0"/>
        <v>11340</v>
      </c>
      <c r="H10" s="81">
        <v>1</v>
      </c>
      <c r="I10" s="83">
        <f t="shared" si="1"/>
        <v>11340</v>
      </c>
    </row>
    <row r="11" spans="1:9" ht="73.5" customHeight="1" x14ac:dyDescent="0.25">
      <c r="A11" s="5">
        <v>10</v>
      </c>
      <c r="B11" s="13" t="s">
        <v>151</v>
      </c>
      <c r="C11" s="5" t="s">
        <v>152</v>
      </c>
      <c r="D11" s="5"/>
      <c r="E11" s="31" t="s">
        <v>153</v>
      </c>
      <c r="F11" s="14">
        <v>12000</v>
      </c>
      <c r="G11" s="6">
        <f t="shared" si="0"/>
        <v>12960</v>
      </c>
      <c r="H11" s="81">
        <v>1</v>
      </c>
      <c r="I11" s="83">
        <f t="shared" si="1"/>
        <v>12960</v>
      </c>
    </row>
    <row r="12" spans="1:9" ht="73.5" customHeight="1" x14ac:dyDescent="0.25">
      <c r="A12" s="5">
        <v>11</v>
      </c>
      <c r="B12" s="5" t="s">
        <v>146</v>
      </c>
      <c r="C12" s="5" t="s">
        <v>355</v>
      </c>
      <c r="D12" s="5"/>
      <c r="E12" s="31" t="s">
        <v>147</v>
      </c>
      <c r="F12" s="6">
        <v>47200</v>
      </c>
      <c r="G12" s="6">
        <f t="shared" si="0"/>
        <v>50976</v>
      </c>
      <c r="H12" s="81">
        <v>1</v>
      </c>
      <c r="I12" s="83">
        <f t="shared" si="1"/>
        <v>50976</v>
      </c>
    </row>
    <row r="13" spans="1:9" ht="73.5" customHeight="1" x14ac:dyDescent="0.25">
      <c r="A13" s="5">
        <v>12</v>
      </c>
      <c r="B13" s="5" t="s">
        <v>167</v>
      </c>
      <c r="C13" s="25" t="s">
        <v>169</v>
      </c>
      <c r="D13" s="81"/>
      <c r="E13" s="31" t="s">
        <v>168</v>
      </c>
      <c r="F13" s="24">
        <v>23000</v>
      </c>
      <c r="G13" s="6">
        <f t="shared" si="0"/>
        <v>24840</v>
      </c>
      <c r="H13" s="81">
        <v>1</v>
      </c>
      <c r="I13" s="83">
        <f t="shared" si="1"/>
        <v>24840</v>
      </c>
    </row>
    <row r="14" spans="1:9" ht="73.5" customHeight="1" x14ac:dyDescent="0.25">
      <c r="A14" s="5">
        <v>13</v>
      </c>
      <c r="B14" s="11"/>
      <c r="C14" s="5" t="s">
        <v>430</v>
      </c>
      <c r="D14" s="5" t="s">
        <v>432</v>
      </c>
      <c r="E14" s="31"/>
      <c r="F14" s="65">
        <v>8000</v>
      </c>
      <c r="G14" s="6">
        <f t="shared" si="0"/>
        <v>8640</v>
      </c>
      <c r="H14" s="81">
        <v>1</v>
      </c>
      <c r="I14" s="83">
        <f t="shared" si="1"/>
        <v>8640</v>
      </c>
    </row>
    <row r="15" spans="1:9" ht="73.5" customHeight="1" x14ac:dyDescent="0.25">
      <c r="A15" s="5">
        <v>14</v>
      </c>
      <c r="B15" s="11"/>
      <c r="C15" s="31" t="s">
        <v>433</v>
      </c>
      <c r="D15" s="5" t="s">
        <v>434</v>
      </c>
      <c r="E15" s="31"/>
      <c r="F15" s="82">
        <v>18000</v>
      </c>
      <c r="G15" s="6">
        <f t="shared" si="0"/>
        <v>19440</v>
      </c>
      <c r="H15" s="81">
        <v>1</v>
      </c>
      <c r="I15" s="83">
        <f t="shared" si="1"/>
        <v>19440</v>
      </c>
    </row>
    <row r="16" spans="1:9" ht="73.5" customHeight="1" x14ac:dyDescent="0.25">
      <c r="A16" s="5">
        <v>15</v>
      </c>
      <c r="B16" s="5" t="s">
        <v>180</v>
      </c>
      <c r="C16" s="5" t="s">
        <v>181</v>
      </c>
      <c r="D16" s="5"/>
      <c r="E16" s="31" t="s">
        <v>182</v>
      </c>
      <c r="F16" s="6">
        <v>16200</v>
      </c>
      <c r="G16" s="6">
        <f t="shared" si="0"/>
        <v>17496</v>
      </c>
      <c r="H16" s="81">
        <v>3</v>
      </c>
      <c r="I16" s="83">
        <f t="shared" si="1"/>
        <v>52488</v>
      </c>
    </row>
    <row r="17" spans="1:9" ht="73.5" customHeight="1" x14ac:dyDescent="0.25">
      <c r="A17" s="5">
        <v>16</v>
      </c>
      <c r="B17" s="5" t="s">
        <v>109</v>
      </c>
      <c r="C17" s="5" t="s">
        <v>110</v>
      </c>
      <c r="D17" s="7"/>
      <c r="E17" s="31" t="s">
        <v>111</v>
      </c>
      <c r="F17" s="6">
        <v>8200</v>
      </c>
      <c r="G17" s="6">
        <f t="shared" si="0"/>
        <v>8856</v>
      </c>
      <c r="H17" s="81">
        <v>4</v>
      </c>
      <c r="I17" s="83">
        <f t="shared" si="1"/>
        <v>35424</v>
      </c>
    </row>
    <row r="18" spans="1:9" ht="73.5" customHeight="1" x14ac:dyDescent="0.25">
      <c r="A18" s="5">
        <v>17</v>
      </c>
      <c r="B18" s="12" t="s">
        <v>213</v>
      </c>
      <c r="C18" s="5" t="s">
        <v>198</v>
      </c>
      <c r="D18" s="19"/>
      <c r="E18" s="31" t="s">
        <v>199</v>
      </c>
      <c r="F18" s="14">
        <v>1500</v>
      </c>
      <c r="G18" s="6">
        <f t="shared" si="0"/>
        <v>1620</v>
      </c>
      <c r="H18" s="81">
        <v>3</v>
      </c>
      <c r="I18" s="83">
        <f t="shared" si="1"/>
        <v>4860</v>
      </c>
    </row>
    <row r="19" spans="1:9" ht="73.5" customHeight="1" x14ac:dyDescent="0.25">
      <c r="A19" s="5">
        <v>18</v>
      </c>
      <c r="B19" s="12" t="s">
        <v>212</v>
      </c>
      <c r="C19" s="5" t="s">
        <v>435</v>
      </c>
      <c r="D19" s="19"/>
      <c r="E19" s="31" t="s">
        <v>161</v>
      </c>
      <c r="F19" s="14">
        <v>2800</v>
      </c>
      <c r="G19" s="6">
        <f t="shared" si="0"/>
        <v>3024</v>
      </c>
      <c r="H19" s="81">
        <v>3</v>
      </c>
      <c r="I19" s="83">
        <f t="shared" si="1"/>
        <v>9072</v>
      </c>
    </row>
    <row r="20" spans="1:9" ht="27" customHeight="1" x14ac:dyDescent="0.25">
      <c r="A20" s="11"/>
      <c r="B20" s="11"/>
      <c r="C20" s="11"/>
      <c r="D20" s="11"/>
      <c r="E20" s="31"/>
      <c r="F20" s="11"/>
      <c r="G20" s="11"/>
      <c r="H20" s="83"/>
      <c r="I20" s="83">
        <f>SUM(I2:I19)</f>
        <v>424656</v>
      </c>
    </row>
    <row r="21" spans="1:9" ht="30.75" customHeight="1" x14ac:dyDescent="0.25">
      <c r="A21" s="11"/>
      <c r="B21" s="11"/>
      <c r="C21" s="11"/>
      <c r="D21" s="11"/>
      <c r="E21" s="31"/>
      <c r="F21" s="11"/>
      <c r="G21" s="5" t="s">
        <v>437</v>
      </c>
      <c r="H21" s="84">
        <v>0.15</v>
      </c>
      <c r="I21" s="83">
        <f>I20*H21</f>
        <v>63698.399999999994</v>
      </c>
    </row>
    <row r="22" spans="1:9" ht="30" customHeight="1" x14ac:dyDescent="0.25">
      <c r="A22" s="11"/>
      <c r="B22" s="11"/>
      <c r="C22" s="11"/>
      <c r="D22" s="11"/>
      <c r="E22" s="31"/>
      <c r="F22" s="11"/>
      <c r="G22" s="133" t="s">
        <v>252</v>
      </c>
      <c r="H22" s="134"/>
      <c r="I22" s="83">
        <f>SUM(I20:I21)</f>
        <v>488354.4</v>
      </c>
    </row>
  </sheetData>
  <mergeCells count="1">
    <mergeCell ref="G22:H22"/>
  </mergeCells>
  <pageMargins left="0.31496062992125984" right="0.19685039370078741" top="0.55118110236220474" bottom="0.55118110236220474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sqref="A1:I8"/>
    </sheetView>
  </sheetViews>
  <sheetFormatPr defaultColWidth="15.28515625" defaultRowHeight="73.5" customHeight="1" x14ac:dyDescent="0.25"/>
  <cols>
    <col min="1" max="1" width="4.140625" customWidth="1"/>
    <col min="2" max="2" width="8.140625" customWidth="1"/>
    <col min="3" max="3" width="14.85546875" customWidth="1"/>
    <col min="4" max="4" width="20.5703125" customWidth="1"/>
    <col min="5" max="5" width="13.42578125" customWidth="1"/>
    <col min="6" max="6" width="0" hidden="1" customWidth="1"/>
    <col min="7" max="7" width="13.7109375" customWidth="1"/>
    <col min="8" max="8" width="7.140625" style="37" customWidth="1"/>
    <col min="9" max="9" width="15.85546875" style="37" customWidth="1"/>
  </cols>
  <sheetData>
    <row r="1" spans="1:9" ht="54" customHeight="1" x14ac:dyDescent="0.25">
      <c r="A1" s="31" t="s">
        <v>0</v>
      </c>
      <c r="B1" s="31" t="s">
        <v>361</v>
      </c>
      <c r="C1" s="31" t="s">
        <v>2</v>
      </c>
      <c r="D1" s="31" t="s">
        <v>134</v>
      </c>
      <c r="E1" s="31" t="s">
        <v>9</v>
      </c>
      <c r="F1" s="31" t="s">
        <v>3</v>
      </c>
      <c r="G1" s="31" t="s">
        <v>436</v>
      </c>
      <c r="H1" s="31" t="s">
        <v>268</v>
      </c>
      <c r="I1" s="31" t="s">
        <v>431</v>
      </c>
    </row>
    <row r="2" spans="1:9" ht="73.5" customHeight="1" x14ac:dyDescent="0.25">
      <c r="A2" s="5">
        <v>1</v>
      </c>
      <c r="B2" s="5" t="s">
        <v>122</v>
      </c>
      <c r="C2" s="5" t="s">
        <v>123</v>
      </c>
      <c r="D2" s="7"/>
      <c r="E2" s="5" t="s">
        <v>124</v>
      </c>
      <c r="F2" s="6">
        <f t="shared" ref="F2:F3" si="0">K2*L2</f>
        <v>0</v>
      </c>
      <c r="G2" s="6">
        <f>Прайс!F19</f>
        <v>24500</v>
      </c>
      <c r="H2" s="86">
        <v>1</v>
      </c>
      <c r="I2" s="86">
        <f>H2*G2</f>
        <v>24500</v>
      </c>
    </row>
    <row r="3" spans="1:9" ht="73.5" customHeight="1" x14ac:dyDescent="0.25">
      <c r="A3" s="5">
        <v>2</v>
      </c>
      <c r="B3" s="5" t="s">
        <v>219</v>
      </c>
      <c r="C3" s="5" t="s">
        <v>223</v>
      </c>
      <c r="D3" s="7"/>
      <c r="E3" s="5" t="s">
        <v>225</v>
      </c>
      <c r="F3" s="6">
        <f t="shared" si="0"/>
        <v>0</v>
      </c>
      <c r="G3" s="6">
        <f>Прайс!F31</f>
        <v>19800</v>
      </c>
      <c r="H3" s="86">
        <v>1</v>
      </c>
      <c r="I3" s="86">
        <f>H3*G3</f>
        <v>19800</v>
      </c>
    </row>
    <row r="4" spans="1:9" ht="73.5" customHeight="1" x14ac:dyDescent="0.25">
      <c r="A4" s="5">
        <v>3</v>
      </c>
      <c r="B4" s="5" t="s">
        <v>70</v>
      </c>
      <c r="C4" s="5" t="s">
        <v>71</v>
      </c>
      <c r="D4" s="7"/>
      <c r="E4" s="5" t="s">
        <v>72</v>
      </c>
      <c r="F4" s="6">
        <f>K4*L4</f>
        <v>0</v>
      </c>
      <c r="G4" s="6">
        <f>Прайс!F95</f>
        <v>2370</v>
      </c>
      <c r="H4" s="86"/>
      <c r="I4" s="86">
        <f t="shared" ref="I4:I5" si="1">H4*G4</f>
        <v>0</v>
      </c>
    </row>
    <row r="5" spans="1:9" ht="73.5" customHeight="1" x14ac:dyDescent="0.25">
      <c r="A5" s="5">
        <v>4</v>
      </c>
      <c r="B5" s="5" t="s">
        <v>30</v>
      </c>
      <c r="C5" s="5" t="s">
        <v>29</v>
      </c>
      <c r="D5" s="7"/>
      <c r="E5" s="5" t="s">
        <v>32</v>
      </c>
      <c r="F5" s="6">
        <f>K5*L5</f>
        <v>0</v>
      </c>
      <c r="G5" s="6">
        <f>Прайс!F41</f>
        <v>13500</v>
      </c>
      <c r="H5" s="86">
        <v>1</v>
      </c>
      <c r="I5" s="86">
        <f t="shared" si="1"/>
        <v>13500</v>
      </c>
    </row>
    <row r="6" spans="1:9" ht="27" customHeight="1" x14ac:dyDescent="0.25">
      <c r="A6" s="11"/>
      <c r="B6" s="11"/>
      <c r="C6" s="11"/>
      <c r="D6" s="11"/>
      <c r="E6" s="31"/>
      <c r="F6" s="11"/>
      <c r="G6" s="11"/>
      <c r="H6" s="86"/>
      <c r="I6" s="86">
        <f>SUM(I2:I5)</f>
        <v>57800</v>
      </c>
    </row>
    <row r="7" spans="1:9" ht="30.75" customHeight="1" x14ac:dyDescent="0.25">
      <c r="A7" s="11"/>
      <c r="B7" s="11"/>
      <c r="C7" s="11"/>
      <c r="D7" s="11"/>
      <c r="E7" s="31"/>
      <c r="F7" s="11"/>
      <c r="G7" s="5" t="s">
        <v>437</v>
      </c>
      <c r="H7" s="84">
        <v>0.15</v>
      </c>
      <c r="I7" s="86">
        <f>I6*H7</f>
        <v>8670</v>
      </c>
    </row>
    <row r="8" spans="1:9" ht="30" customHeight="1" x14ac:dyDescent="0.25">
      <c r="A8" s="11"/>
      <c r="B8" s="11"/>
      <c r="C8" s="11"/>
      <c r="D8" s="11"/>
      <c r="E8" s="31"/>
      <c r="F8" s="11"/>
      <c r="G8" s="133" t="s">
        <v>252</v>
      </c>
      <c r="H8" s="134"/>
      <c r="I8" s="86">
        <f>SUM(I6:I7)</f>
        <v>66470</v>
      </c>
    </row>
  </sheetData>
  <mergeCells count="1">
    <mergeCell ref="G8:H8"/>
  </mergeCells>
  <pageMargins left="0.31496062992125984" right="0.19685039370078741" top="0.55118110236220474" bottom="0.5511811023622047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H1" sqref="H1"/>
    </sheetView>
  </sheetViews>
  <sheetFormatPr defaultRowHeight="15" x14ac:dyDescent="0.25"/>
  <cols>
    <col min="1" max="1" width="9.140625" customWidth="1"/>
    <col min="4" max="4" width="22.140625" customWidth="1"/>
    <col min="5" max="5" width="16.28515625" customWidth="1"/>
    <col min="6" max="6" width="14.85546875" customWidth="1"/>
  </cols>
  <sheetData>
    <row r="1" spans="1:6" ht="56.25" customHeight="1" x14ac:dyDescent="0.25">
      <c r="A1" s="5">
        <v>7</v>
      </c>
      <c r="B1" s="5" t="s">
        <v>73</v>
      </c>
      <c r="C1" s="5" t="s">
        <v>15</v>
      </c>
      <c r="D1" s="7"/>
      <c r="E1" s="5" t="s">
        <v>243</v>
      </c>
      <c r="F1" s="30">
        <v>42293</v>
      </c>
    </row>
    <row r="2" spans="1:6" s="1" customFormat="1" ht="67.5" customHeight="1" x14ac:dyDescent="0.25">
      <c r="A2" s="5">
        <v>6</v>
      </c>
      <c r="B2" s="5" t="s">
        <v>135</v>
      </c>
      <c r="C2" s="5" t="s">
        <v>34</v>
      </c>
      <c r="D2" s="7"/>
      <c r="E2" s="5" t="s">
        <v>136</v>
      </c>
      <c r="F2" s="30">
        <v>42293</v>
      </c>
    </row>
    <row r="3" spans="1:6" s="1" customFormat="1" ht="73.5" customHeight="1" x14ac:dyDescent="0.25">
      <c r="A3" s="5">
        <v>1</v>
      </c>
      <c r="B3" s="5" t="s">
        <v>246</v>
      </c>
      <c r="C3" s="5" t="s">
        <v>232</v>
      </c>
      <c r="D3" s="7"/>
      <c r="E3" s="5" t="s">
        <v>233</v>
      </c>
      <c r="F3" s="6" t="s">
        <v>249</v>
      </c>
    </row>
    <row r="4" spans="1:6" s="1" customFormat="1" ht="60" customHeight="1" x14ac:dyDescent="0.25">
      <c r="A4" s="5">
        <v>2</v>
      </c>
      <c r="B4" s="5" t="s">
        <v>30</v>
      </c>
      <c r="C4" s="5" t="s">
        <v>29</v>
      </c>
      <c r="D4" s="7"/>
      <c r="E4" s="5" t="s">
        <v>32</v>
      </c>
      <c r="F4" s="6" t="s">
        <v>249</v>
      </c>
    </row>
    <row r="5" spans="1:6" s="1" customFormat="1" ht="72" customHeight="1" x14ac:dyDescent="0.25">
      <c r="A5" s="5">
        <v>3</v>
      </c>
      <c r="B5" s="5" t="s">
        <v>137</v>
      </c>
      <c r="C5" s="5" t="s">
        <v>35</v>
      </c>
      <c r="D5" s="7"/>
      <c r="E5" s="5" t="s">
        <v>36</v>
      </c>
      <c r="F5" s="6" t="s">
        <v>249</v>
      </c>
    </row>
    <row r="6" spans="1:6" ht="61.5" customHeight="1" x14ac:dyDescent="0.25">
      <c r="A6" s="5">
        <v>4</v>
      </c>
      <c r="B6" s="5" t="s">
        <v>250</v>
      </c>
      <c r="C6" s="5" t="s">
        <v>82</v>
      </c>
      <c r="D6" s="7"/>
      <c r="E6" s="5" t="s">
        <v>83</v>
      </c>
      <c r="F6" s="6" t="s">
        <v>249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workbookViewId="0">
      <selection sqref="A1:XFD1"/>
    </sheetView>
  </sheetViews>
  <sheetFormatPr defaultRowHeight="15" x14ac:dyDescent="0.25"/>
  <cols>
    <col min="3" max="3" width="20" customWidth="1"/>
    <col min="4" max="4" width="33.7109375" customWidth="1"/>
    <col min="5" max="5" width="20.5703125" customWidth="1"/>
    <col min="6" max="6" width="24.5703125" customWidth="1"/>
    <col min="7" max="7" width="11.28515625" customWidth="1"/>
    <col min="8" max="8" width="9.7109375" customWidth="1"/>
  </cols>
  <sheetData>
    <row r="1" spans="1:12" ht="56.25" customHeight="1" x14ac:dyDescent="0.25">
      <c r="A1" s="5">
        <v>1</v>
      </c>
      <c r="B1" s="5" t="s">
        <v>73</v>
      </c>
      <c r="C1" s="5" t="s">
        <v>15</v>
      </c>
      <c r="D1" s="7"/>
      <c r="E1" s="5" t="s">
        <v>243</v>
      </c>
      <c r="F1" s="30"/>
    </row>
    <row r="2" spans="1:12" s="1" customFormat="1" ht="72.75" customHeight="1" x14ac:dyDescent="0.25">
      <c r="A2" s="5"/>
      <c r="B2" s="5" t="s">
        <v>239</v>
      </c>
      <c r="C2" s="5" t="s">
        <v>240</v>
      </c>
      <c r="D2" s="7"/>
      <c r="E2" s="20" t="s">
        <v>241</v>
      </c>
      <c r="F2" s="6"/>
      <c r="H2" s="21"/>
      <c r="J2" s="22"/>
      <c r="K2" s="23"/>
      <c r="L2" s="22"/>
    </row>
    <row r="3" spans="1:12" s="1" customFormat="1" ht="71.25" customHeight="1" x14ac:dyDescent="0.25">
      <c r="A3" s="5">
        <v>5</v>
      </c>
      <c r="B3" s="5" t="s">
        <v>247</v>
      </c>
      <c r="C3" s="5" t="s">
        <v>193</v>
      </c>
      <c r="D3" s="7"/>
      <c r="E3" s="5" t="s">
        <v>194</v>
      </c>
      <c r="F3" s="6"/>
    </row>
    <row r="4" spans="1:12" s="1" customFormat="1" ht="66.75" customHeight="1" x14ac:dyDescent="0.25">
      <c r="A4" s="5">
        <v>4</v>
      </c>
      <c r="B4" s="5" t="s">
        <v>220</v>
      </c>
      <c r="C4" s="5" t="s">
        <v>223</v>
      </c>
      <c r="D4" s="7"/>
      <c r="E4" s="5" t="s">
        <v>225</v>
      </c>
      <c r="F4" s="6"/>
    </row>
    <row r="5" spans="1:12" s="1" customFormat="1" ht="72" customHeight="1" x14ac:dyDescent="0.25">
      <c r="A5" s="5">
        <v>3</v>
      </c>
      <c r="B5" s="5" t="s">
        <v>137</v>
      </c>
      <c r="C5" s="5" t="s">
        <v>35</v>
      </c>
      <c r="D5" s="7"/>
      <c r="E5" s="5" t="s">
        <v>36</v>
      </c>
      <c r="F5" s="6"/>
    </row>
    <row r="6" spans="1:12" s="1" customFormat="1" ht="75.75" customHeight="1" x14ac:dyDescent="0.25">
      <c r="A6" s="5">
        <v>2</v>
      </c>
      <c r="B6" s="5" t="s">
        <v>94</v>
      </c>
      <c r="C6" s="5" t="s">
        <v>95</v>
      </c>
      <c r="D6" s="7"/>
      <c r="E6" s="5" t="s">
        <v>97</v>
      </c>
      <c r="F6" s="6">
        <v>37200</v>
      </c>
    </row>
    <row r="7" spans="1:12" s="1" customFormat="1" ht="68.25" customHeight="1" x14ac:dyDescent="0.25">
      <c r="A7" s="5">
        <v>2</v>
      </c>
      <c r="B7" s="5" t="s">
        <v>38</v>
      </c>
      <c r="C7" s="5" t="s">
        <v>41</v>
      </c>
      <c r="D7" s="7"/>
      <c r="E7" s="5" t="s">
        <v>43</v>
      </c>
      <c r="F7" s="6">
        <v>10200</v>
      </c>
    </row>
    <row r="8" spans="1:12" s="1" customFormat="1" ht="86.25" customHeight="1" x14ac:dyDescent="0.25">
      <c r="A8" s="12">
        <v>5</v>
      </c>
      <c r="B8" s="5" t="s">
        <v>146</v>
      </c>
      <c r="C8" s="5" t="s">
        <v>49</v>
      </c>
      <c r="D8" s="5"/>
      <c r="E8" s="5" t="s">
        <v>147</v>
      </c>
      <c r="F8" s="6">
        <v>47200</v>
      </c>
    </row>
    <row r="9" spans="1:12" x14ac:dyDescent="0.25">
      <c r="F9" s="34">
        <f>SUM(F6:F8)</f>
        <v>94600</v>
      </c>
    </row>
    <row r="10" spans="1:12" x14ac:dyDescent="0.25">
      <c r="F10">
        <f>F9*0.05</f>
        <v>4730</v>
      </c>
    </row>
    <row r="11" spans="1:12" x14ac:dyDescent="0.25">
      <c r="F11" s="34">
        <f>F10+F9</f>
        <v>99330</v>
      </c>
    </row>
    <row r="12" spans="1:12" x14ac:dyDescent="0.25">
      <c r="F12" s="34">
        <f>F11-80000</f>
        <v>19330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C23" sqref="C23"/>
    </sheetView>
  </sheetViews>
  <sheetFormatPr defaultRowHeight="15" x14ac:dyDescent="0.25"/>
  <cols>
    <col min="2" max="2" width="15.140625" customWidth="1"/>
    <col min="3" max="3" width="15.28515625" customWidth="1"/>
    <col min="4" max="4" width="20.5703125" customWidth="1"/>
    <col min="5" max="5" width="14" customWidth="1"/>
    <col min="6" max="6" width="9.5703125" hidden="1" customWidth="1"/>
  </cols>
  <sheetData>
    <row r="1" spans="1:9" x14ac:dyDescent="0.25">
      <c r="A1" s="11" t="s">
        <v>256</v>
      </c>
      <c r="B1" s="11" t="s">
        <v>257</v>
      </c>
      <c r="C1" s="11" t="s">
        <v>2</v>
      </c>
      <c r="D1" s="11" t="s">
        <v>134</v>
      </c>
      <c r="E1" s="11" t="s">
        <v>258</v>
      </c>
      <c r="F1" s="11"/>
      <c r="G1" s="11" t="s">
        <v>259</v>
      </c>
      <c r="H1" s="11" t="s">
        <v>260</v>
      </c>
      <c r="I1" s="11" t="s">
        <v>261</v>
      </c>
    </row>
    <row r="2" spans="1:9" s="1" customFormat="1" ht="63" customHeight="1" x14ac:dyDescent="0.25">
      <c r="A2" s="5">
        <v>7</v>
      </c>
      <c r="B2" s="5" t="s">
        <v>73</v>
      </c>
      <c r="C2" s="5" t="s">
        <v>15</v>
      </c>
      <c r="D2" s="7"/>
      <c r="E2" s="5" t="s">
        <v>243</v>
      </c>
      <c r="F2" s="6">
        <v>24800</v>
      </c>
      <c r="G2" s="12">
        <v>1</v>
      </c>
      <c r="H2" s="12">
        <v>24800</v>
      </c>
      <c r="I2" s="12">
        <v>24800</v>
      </c>
    </row>
    <row r="3" spans="1:9" s="1" customFormat="1" ht="60.75" customHeight="1" x14ac:dyDescent="0.25">
      <c r="A3" s="5">
        <v>1</v>
      </c>
      <c r="B3" s="5" t="s">
        <v>30</v>
      </c>
      <c r="C3" s="5" t="s">
        <v>29</v>
      </c>
      <c r="D3" s="7"/>
      <c r="E3" s="5" t="s">
        <v>32</v>
      </c>
      <c r="F3" s="6">
        <v>12500</v>
      </c>
      <c r="G3" s="12">
        <v>1</v>
      </c>
      <c r="H3" s="12">
        <v>12500</v>
      </c>
      <c r="I3" s="12">
        <f>G3*H3</f>
        <v>12500</v>
      </c>
    </row>
    <row r="4" spans="1:9" s="1" customFormat="1" ht="60" customHeight="1" x14ac:dyDescent="0.25">
      <c r="A4" s="5">
        <v>6</v>
      </c>
      <c r="B4" s="5" t="s">
        <v>135</v>
      </c>
      <c r="C4" s="5" t="s">
        <v>34</v>
      </c>
      <c r="D4" s="7"/>
      <c r="E4" s="5" t="s">
        <v>136</v>
      </c>
      <c r="F4" s="6">
        <v>14500</v>
      </c>
      <c r="G4" s="12">
        <v>1</v>
      </c>
      <c r="H4" s="12">
        <v>14500</v>
      </c>
      <c r="I4" s="12">
        <f t="shared" ref="I4:I9" si="0">G4*H4</f>
        <v>14500</v>
      </c>
    </row>
    <row r="5" spans="1:9" s="1" customFormat="1" ht="68.25" customHeight="1" x14ac:dyDescent="0.25">
      <c r="A5" s="5">
        <v>1</v>
      </c>
      <c r="B5" s="5" t="s">
        <v>148</v>
      </c>
      <c r="C5" s="5" t="s">
        <v>149</v>
      </c>
      <c r="D5" s="5"/>
      <c r="E5" s="5" t="s">
        <v>150</v>
      </c>
      <c r="F5" s="6">
        <v>4300</v>
      </c>
      <c r="G5" s="12">
        <v>1</v>
      </c>
      <c r="H5" s="12">
        <v>4300</v>
      </c>
      <c r="I5" s="12">
        <f t="shared" si="0"/>
        <v>4300</v>
      </c>
    </row>
    <row r="6" spans="1:9" s="1" customFormat="1" ht="61.5" customHeight="1" x14ac:dyDescent="0.25">
      <c r="A6" s="5">
        <v>1</v>
      </c>
      <c r="B6" s="5" t="s">
        <v>58</v>
      </c>
      <c r="C6" s="5" t="s">
        <v>59</v>
      </c>
      <c r="D6" s="7"/>
      <c r="E6" s="5" t="s">
        <v>60</v>
      </c>
      <c r="F6" s="6">
        <v>3900</v>
      </c>
      <c r="G6" s="12">
        <v>2</v>
      </c>
      <c r="H6" s="12">
        <v>3900</v>
      </c>
      <c r="I6" s="12">
        <f t="shared" si="0"/>
        <v>7800</v>
      </c>
    </row>
    <row r="7" spans="1:9" ht="1.5" hidden="1" customHeight="1" x14ac:dyDescent="0.25">
      <c r="A7" s="11"/>
      <c r="B7" s="11"/>
      <c r="C7" s="11"/>
      <c r="D7" s="5" t="s">
        <v>58</v>
      </c>
      <c r="E7" s="31" t="s">
        <v>254</v>
      </c>
      <c r="F7" s="32">
        <f>F6*G6</f>
        <v>7800</v>
      </c>
      <c r="G7" s="11"/>
      <c r="H7" s="11"/>
      <c r="I7" s="12">
        <f t="shared" si="0"/>
        <v>0</v>
      </c>
    </row>
    <row r="8" spans="1:9" hidden="1" x14ac:dyDescent="0.25">
      <c r="A8" s="11"/>
      <c r="B8" s="11"/>
      <c r="C8" s="11"/>
      <c r="D8" s="12" t="s">
        <v>213</v>
      </c>
      <c r="E8" s="31" t="s">
        <v>254</v>
      </c>
      <c r="F8" s="11" t="e">
        <f>#REF!*#REF!</f>
        <v>#REF!</v>
      </c>
      <c r="G8" s="11"/>
      <c r="H8" s="11"/>
      <c r="I8" s="12">
        <f t="shared" si="0"/>
        <v>0</v>
      </c>
    </row>
    <row r="9" spans="1:9" s="1" customFormat="1" ht="51" customHeight="1" x14ac:dyDescent="0.25">
      <c r="A9" s="12">
        <v>4</v>
      </c>
      <c r="B9" s="12" t="s">
        <v>213</v>
      </c>
      <c r="C9" s="5" t="s">
        <v>198</v>
      </c>
      <c r="D9" s="19"/>
      <c r="E9" s="14" t="s">
        <v>199</v>
      </c>
      <c r="F9" s="14">
        <v>1500</v>
      </c>
      <c r="G9" s="12">
        <v>2</v>
      </c>
      <c r="H9" s="12">
        <v>1500</v>
      </c>
      <c r="I9" s="12">
        <f t="shared" si="0"/>
        <v>3000</v>
      </c>
    </row>
    <row r="10" spans="1:9" x14ac:dyDescent="0.25">
      <c r="A10" s="11"/>
      <c r="B10" s="11"/>
      <c r="C10" s="11"/>
      <c r="D10" s="11" t="s">
        <v>253</v>
      </c>
      <c r="E10" s="11"/>
      <c r="F10" s="11"/>
      <c r="G10" s="11"/>
      <c r="H10" s="11"/>
      <c r="I10" s="33">
        <f>SUM(I2:I9)</f>
        <v>66900</v>
      </c>
    </row>
    <row r="11" spans="1:9" x14ac:dyDescent="0.25">
      <c r="A11" s="11"/>
      <c r="B11" s="11"/>
      <c r="C11" s="11"/>
      <c r="D11" s="11" t="s">
        <v>262</v>
      </c>
      <c r="E11" s="11"/>
      <c r="F11" s="11"/>
      <c r="G11" s="11"/>
      <c r="H11" s="11"/>
      <c r="I11" s="33">
        <f>I10*0.15</f>
        <v>10035</v>
      </c>
    </row>
    <row r="12" spans="1:9" x14ac:dyDescent="0.25">
      <c r="A12" s="11"/>
      <c r="B12" s="11"/>
      <c r="C12" s="11"/>
      <c r="D12" s="11" t="s">
        <v>251</v>
      </c>
      <c r="E12" s="11"/>
      <c r="F12" s="11"/>
      <c r="G12" s="11"/>
      <c r="H12" s="11"/>
      <c r="I12" s="11">
        <f>I10+I11</f>
        <v>76935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selection activeCell="E5" sqref="E5"/>
    </sheetView>
  </sheetViews>
  <sheetFormatPr defaultRowHeight="15" x14ac:dyDescent="0.25"/>
  <cols>
    <col min="2" max="2" width="12.140625" customWidth="1"/>
    <col min="3" max="3" width="20.5703125" customWidth="1"/>
    <col min="4" max="4" width="21.42578125" customWidth="1"/>
    <col min="5" max="5" width="20.7109375" customWidth="1"/>
    <col min="6" max="6" width="17" customWidth="1"/>
  </cols>
  <sheetData>
    <row r="1" spans="1:12" s="1" customFormat="1" ht="51" customHeight="1" x14ac:dyDescent="0.25">
      <c r="A1" s="12">
        <v>4</v>
      </c>
      <c r="B1" s="12" t="s">
        <v>213</v>
      </c>
      <c r="C1" s="5" t="s">
        <v>198</v>
      </c>
      <c r="D1" s="19"/>
      <c r="E1" s="14" t="s">
        <v>199</v>
      </c>
      <c r="F1" s="14">
        <v>1500</v>
      </c>
      <c r="G1" s="1">
        <v>14</v>
      </c>
      <c r="H1" s="12">
        <f>G1*F1</f>
        <v>21000</v>
      </c>
    </row>
    <row r="2" spans="1:12" s="1" customFormat="1" ht="67.5" customHeight="1" x14ac:dyDescent="0.25">
      <c r="A2" s="5">
        <v>4</v>
      </c>
      <c r="B2" s="5" t="s">
        <v>109</v>
      </c>
      <c r="C2" s="5" t="s">
        <v>110</v>
      </c>
      <c r="D2" s="7"/>
      <c r="E2" s="5" t="s">
        <v>111</v>
      </c>
      <c r="F2" s="6">
        <v>8200</v>
      </c>
      <c r="G2" s="29">
        <v>5</v>
      </c>
      <c r="H2" s="12">
        <f>G2*F2</f>
        <v>41000</v>
      </c>
    </row>
    <row r="3" spans="1:12" s="1" customFormat="1" ht="72.75" customHeight="1" x14ac:dyDescent="0.25">
      <c r="A3" s="5">
        <v>3</v>
      </c>
      <c r="B3" s="5" t="s">
        <v>141</v>
      </c>
      <c r="C3" s="5" t="s">
        <v>143</v>
      </c>
      <c r="D3" s="11"/>
      <c r="E3" s="5" t="s">
        <v>144</v>
      </c>
      <c r="F3" s="6">
        <v>265897</v>
      </c>
      <c r="G3" s="29">
        <v>1</v>
      </c>
      <c r="H3" s="12">
        <f t="shared" ref="H3:H8" si="0">G3*F3</f>
        <v>265897</v>
      </c>
    </row>
    <row r="4" spans="1:12" s="1" customFormat="1" ht="86.25" customHeight="1" x14ac:dyDescent="0.25">
      <c r="A4" s="12">
        <v>5</v>
      </c>
      <c r="B4" s="5" t="s">
        <v>146</v>
      </c>
      <c r="C4" s="5" t="s">
        <v>49</v>
      </c>
      <c r="D4" s="5"/>
      <c r="E4" s="5" t="s">
        <v>147</v>
      </c>
      <c r="F4" s="6">
        <v>47200</v>
      </c>
      <c r="G4" s="29">
        <v>1</v>
      </c>
      <c r="H4" s="12">
        <f t="shared" si="0"/>
        <v>47200</v>
      </c>
    </row>
    <row r="5" spans="1:12" s="1" customFormat="1" ht="68.25" customHeight="1" x14ac:dyDescent="0.25">
      <c r="A5" s="5">
        <v>1</v>
      </c>
      <c r="B5" s="5" t="s">
        <v>148</v>
      </c>
      <c r="C5" s="5" t="s">
        <v>149</v>
      </c>
      <c r="D5" s="5"/>
      <c r="E5" s="5" t="s">
        <v>150</v>
      </c>
      <c r="F5" s="6">
        <v>4300</v>
      </c>
      <c r="G5" s="29">
        <v>1</v>
      </c>
      <c r="H5" s="12">
        <f t="shared" si="0"/>
        <v>4300</v>
      </c>
    </row>
    <row r="6" spans="1:12" s="1" customFormat="1" ht="60" customHeight="1" x14ac:dyDescent="0.25">
      <c r="A6" s="5">
        <v>6</v>
      </c>
      <c r="B6" s="5" t="s">
        <v>135</v>
      </c>
      <c r="C6" s="5" t="s">
        <v>34</v>
      </c>
      <c r="D6" s="7"/>
      <c r="E6" s="5" t="s">
        <v>136</v>
      </c>
      <c r="F6" s="6">
        <v>14500</v>
      </c>
      <c r="G6" s="29">
        <v>1</v>
      </c>
      <c r="H6" s="12">
        <f t="shared" si="0"/>
        <v>14500</v>
      </c>
    </row>
    <row r="7" spans="1:12" s="1" customFormat="1" ht="66.75" customHeight="1" x14ac:dyDescent="0.25">
      <c r="A7" s="5">
        <v>1</v>
      </c>
      <c r="B7" s="5" t="s">
        <v>78</v>
      </c>
      <c r="C7" s="5" t="s">
        <v>79</v>
      </c>
      <c r="D7" s="7"/>
      <c r="E7" s="5" t="s">
        <v>80</v>
      </c>
      <c r="F7" s="6">
        <v>28900</v>
      </c>
      <c r="G7" s="29">
        <v>1</v>
      </c>
      <c r="H7" s="12">
        <f t="shared" si="0"/>
        <v>28900</v>
      </c>
    </row>
    <row r="8" spans="1:12" s="1" customFormat="1" ht="72.75" customHeight="1" x14ac:dyDescent="0.25">
      <c r="A8" s="5">
        <v>8</v>
      </c>
      <c r="B8" s="5" t="s">
        <v>165</v>
      </c>
      <c r="C8" s="5" t="s">
        <v>166</v>
      </c>
      <c r="D8" s="7"/>
      <c r="E8" s="20" t="s">
        <v>186</v>
      </c>
      <c r="F8" s="6">
        <v>26000</v>
      </c>
      <c r="G8" s="29">
        <v>1</v>
      </c>
      <c r="H8" s="12">
        <f t="shared" si="0"/>
        <v>26000</v>
      </c>
      <c r="J8" s="22"/>
      <c r="K8" s="23"/>
      <c r="L8" s="22"/>
    </row>
    <row r="9" spans="1:12" x14ac:dyDescent="0.25">
      <c r="A9" s="11"/>
      <c r="B9" s="11"/>
      <c r="C9" s="11"/>
      <c r="D9" s="11"/>
      <c r="E9" s="31" t="s">
        <v>252</v>
      </c>
      <c r="F9" s="11"/>
      <c r="G9" s="11">
        <f>SUM(G1:G8)</f>
        <v>25</v>
      </c>
      <c r="H9" s="33">
        <f>SUM(H1:H8)</f>
        <v>448797</v>
      </c>
    </row>
    <row r="10" spans="1:12" ht="25.5" x14ac:dyDescent="0.25">
      <c r="A10" s="11"/>
      <c r="B10" s="11"/>
      <c r="C10" s="11"/>
      <c r="D10" s="11"/>
      <c r="E10" s="31" t="s">
        <v>255</v>
      </c>
      <c r="F10" s="11"/>
      <c r="G10" s="11"/>
      <c r="H10" s="33">
        <f>H9*0.2</f>
        <v>89759.400000000009</v>
      </c>
    </row>
    <row r="11" spans="1:12" x14ac:dyDescent="0.25">
      <c r="A11" s="11"/>
      <c r="B11" s="11"/>
      <c r="C11" s="11"/>
      <c r="D11" s="11"/>
      <c r="E11" s="35" t="s">
        <v>252</v>
      </c>
      <c r="F11" s="36"/>
      <c r="G11" s="36"/>
      <c r="H11" s="36">
        <f>H9+H10</f>
        <v>538556.4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1"/>
    </sheetView>
  </sheetViews>
  <sheetFormatPr defaultColWidth="9.140625" defaultRowHeight="15" x14ac:dyDescent="0.25"/>
  <cols>
    <col min="1" max="1" width="5.5703125" style="37" customWidth="1"/>
    <col min="2" max="2" width="8.28515625" style="37" customWidth="1"/>
    <col min="3" max="3" width="13.28515625" style="37" customWidth="1"/>
    <col min="4" max="4" width="20.5703125" style="37"/>
    <col min="5" max="5" width="12.42578125" style="37" customWidth="1"/>
    <col min="6" max="6" width="12.85546875" style="37" customWidth="1"/>
    <col min="7" max="7" width="9" style="37" customWidth="1"/>
    <col min="8" max="8" width="13.85546875" style="37" customWidth="1"/>
    <col min="9" max="9" width="15.5703125" style="37" customWidth="1"/>
    <col min="10" max="16384" width="9.140625" style="37"/>
  </cols>
  <sheetData>
    <row r="1" spans="1:9" ht="33" customHeight="1" x14ac:dyDescent="0.25">
      <c r="A1" s="38" t="s">
        <v>0</v>
      </c>
      <c r="B1" s="38" t="s">
        <v>1</v>
      </c>
      <c r="C1" s="38" t="s">
        <v>2</v>
      </c>
      <c r="D1" s="38" t="s">
        <v>134</v>
      </c>
      <c r="E1" s="38" t="s">
        <v>9</v>
      </c>
      <c r="F1" s="38" t="s">
        <v>3</v>
      </c>
      <c r="G1" s="38" t="s">
        <v>268</v>
      </c>
      <c r="H1" s="38" t="s">
        <v>269</v>
      </c>
      <c r="I1" s="38" t="s">
        <v>270</v>
      </c>
    </row>
    <row r="2" spans="1:9" ht="121.5" customHeight="1" x14ac:dyDescent="0.25">
      <c r="A2" s="38">
        <v>1</v>
      </c>
      <c r="B2" s="38" t="s">
        <v>177</v>
      </c>
      <c r="C2" s="38" t="s">
        <v>53</v>
      </c>
      <c r="D2" s="38"/>
      <c r="E2" s="38" t="s">
        <v>178</v>
      </c>
      <c r="F2" s="38">
        <v>7500</v>
      </c>
      <c r="G2" s="38">
        <v>11</v>
      </c>
      <c r="H2" s="38">
        <f>G2*F2</f>
        <v>82500</v>
      </c>
      <c r="I2" s="38" t="s">
        <v>272</v>
      </c>
    </row>
    <row r="3" spans="1:9" ht="84.75" customHeight="1" x14ac:dyDescent="0.25">
      <c r="A3" s="38">
        <v>2</v>
      </c>
      <c r="B3" s="38" t="s">
        <v>176</v>
      </c>
      <c r="C3" s="38" t="s">
        <v>174</v>
      </c>
      <c r="D3" s="38"/>
      <c r="E3" s="38" t="s">
        <v>175</v>
      </c>
      <c r="F3" s="38">
        <v>6500</v>
      </c>
      <c r="G3" s="38">
        <v>11</v>
      </c>
      <c r="H3" s="38">
        <f t="shared" ref="H3:H6" si="0">G3*F3</f>
        <v>71500</v>
      </c>
      <c r="I3" s="38"/>
    </row>
    <row r="4" spans="1:9" ht="112.5" customHeight="1" x14ac:dyDescent="0.25">
      <c r="A4" s="38">
        <v>3</v>
      </c>
      <c r="B4" s="38" t="s">
        <v>264</v>
      </c>
      <c r="C4" s="38" t="s">
        <v>88</v>
      </c>
      <c r="D4" s="38"/>
      <c r="E4" s="38" t="s">
        <v>263</v>
      </c>
      <c r="F4" s="38">
        <v>220000</v>
      </c>
      <c r="G4" s="38">
        <v>11</v>
      </c>
      <c r="H4" s="38">
        <f t="shared" si="0"/>
        <v>2420000</v>
      </c>
      <c r="I4" s="38" t="s">
        <v>265</v>
      </c>
    </row>
    <row r="5" spans="1:9" ht="23.25" customHeight="1" x14ac:dyDescent="0.25">
      <c r="A5" s="20">
        <v>4</v>
      </c>
      <c r="B5" s="100" t="s">
        <v>266</v>
      </c>
      <c r="C5" s="101"/>
      <c r="D5" s="101"/>
      <c r="E5" s="101"/>
      <c r="F5" s="6">
        <v>21000</v>
      </c>
      <c r="G5" s="20">
        <v>2</v>
      </c>
      <c r="H5" s="6">
        <f t="shared" si="0"/>
        <v>42000</v>
      </c>
      <c r="I5" s="20"/>
    </row>
    <row r="6" spans="1:9" ht="21.75" customHeight="1" x14ac:dyDescent="0.25">
      <c r="A6" s="20">
        <v>5</v>
      </c>
      <c r="B6" s="101" t="s">
        <v>267</v>
      </c>
      <c r="C6" s="101"/>
      <c r="D6" s="101"/>
      <c r="E6" s="101"/>
      <c r="F6" s="6">
        <v>29000</v>
      </c>
      <c r="G6" s="20">
        <v>9</v>
      </c>
      <c r="H6" s="6">
        <f t="shared" si="0"/>
        <v>261000</v>
      </c>
      <c r="I6" s="20"/>
    </row>
    <row r="7" spans="1:9" ht="28.5" customHeight="1" x14ac:dyDescent="0.25">
      <c r="A7" s="20">
        <v>6</v>
      </c>
      <c r="B7" s="101" t="s">
        <v>271</v>
      </c>
      <c r="C7" s="101"/>
      <c r="D7" s="101"/>
      <c r="E7" s="101"/>
      <c r="F7" s="101"/>
      <c r="G7" s="101"/>
      <c r="H7" s="6">
        <f>SUM(H2:H6)</f>
        <v>2877000</v>
      </c>
      <c r="I7" s="20"/>
    </row>
  </sheetData>
  <mergeCells count="3">
    <mergeCell ref="B5:E5"/>
    <mergeCell ref="B6:E6"/>
    <mergeCell ref="B7:G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H1" sqref="H1"/>
    </sheetView>
  </sheetViews>
  <sheetFormatPr defaultRowHeight="15" x14ac:dyDescent="0.25"/>
  <cols>
    <col min="1" max="1" width="7.28515625" style="37" customWidth="1"/>
    <col min="2" max="2" width="14" style="37" customWidth="1"/>
    <col min="3" max="3" width="28.42578125" style="37" customWidth="1"/>
    <col min="4" max="4" width="35.85546875" style="37" customWidth="1"/>
    <col min="5" max="5" width="11.7109375" style="37" customWidth="1"/>
    <col min="6" max="6" width="12.28515625" style="37" customWidth="1"/>
    <col min="7" max="16384" width="9.140625" style="37"/>
  </cols>
  <sheetData>
    <row r="1" spans="1:6" x14ac:dyDescent="0.25">
      <c r="A1" s="39" t="s">
        <v>274</v>
      </c>
      <c r="B1" s="39" t="s">
        <v>278</v>
      </c>
      <c r="C1" s="39" t="s">
        <v>275</v>
      </c>
      <c r="D1" s="39" t="s">
        <v>276</v>
      </c>
      <c r="E1" s="39" t="s">
        <v>277</v>
      </c>
      <c r="F1" s="39" t="s">
        <v>268</v>
      </c>
    </row>
    <row r="2" spans="1:6" x14ac:dyDescent="0.25">
      <c r="A2" s="5">
        <v>1</v>
      </c>
      <c r="B2" s="5" t="s">
        <v>5</v>
      </c>
      <c r="C2" s="5" t="s">
        <v>7</v>
      </c>
      <c r="D2" s="39" t="s">
        <v>279</v>
      </c>
      <c r="E2" s="39"/>
      <c r="F2" s="39"/>
    </row>
    <row r="3" spans="1:6" x14ac:dyDescent="0.25">
      <c r="A3" s="39"/>
      <c r="B3" s="39"/>
      <c r="C3" s="39"/>
      <c r="D3" s="39" t="s">
        <v>280</v>
      </c>
      <c r="E3" s="39"/>
      <c r="F3" s="39"/>
    </row>
    <row r="4" spans="1:6" x14ac:dyDescent="0.25">
      <c r="A4" s="39"/>
      <c r="B4" s="39"/>
      <c r="C4" s="39"/>
      <c r="D4" s="39" t="s">
        <v>281</v>
      </c>
      <c r="E4" s="39"/>
      <c r="F4" s="39"/>
    </row>
    <row r="5" spans="1:6" x14ac:dyDescent="0.25">
      <c r="A5" s="39"/>
      <c r="B5" s="39"/>
      <c r="C5" s="39"/>
      <c r="D5" s="39" t="s">
        <v>282</v>
      </c>
      <c r="E5" s="39"/>
      <c r="F5" s="39"/>
    </row>
    <row r="6" spans="1:6" x14ac:dyDescent="0.25">
      <c r="A6" s="39"/>
      <c r="B6" s="39"/>
      <c r="C6" s="39"/>
      <c r="D6" s="39" t="s">
        <v>283</v>
      </c>
      <c r="E6" s="39"/>
      <c r="F6" s="39"/>
    </row>
    <row r="7" spans="1:6" x14ac:dyDescent="0.25">
      <c r="A7" s="39"/>
      <c r="B7" s="39"/>
      <c r="C7" s="39"/>
      <c r="D7" s="39" t="s">
        <v>284</v>
      </c>
      <c r="E7" s="39"/>
      <c r="F7" s="39"/>
    </row>
    <row r="8" spans="1:6" x14ac:dyDescent="0.25">
      <c r="A8" s="39"/>
      <c r="B8" s="39"/>
      <c r="C8" s="39"/>
      <c r="D8" s="39"/>
      <c r="E8" s="39"/>
      <c r="F8" s="39"/>
    </row>
    <row r="9" spans="1:6" x14ac:dyDescent="0.25">
      <c r="A9" s="39"/>
      <c r="B9" s="39"/>
      <c r="C9" s="39"/>
      <c r="D9" s="39"/>
      <c r="E9" s="39"/>
      <c r="F9" s="39"/>
    </row>
    <row r="10" spans="1:6" x14ac:dyDescent="0.25">
      <c r="A10" s="39"/>
      <c r="B10" s="39"/>
      <c r="C10" s="39"/>
      <c r="D10" s="39"/>
      <c r="E10" s="39"/>
      <c r="F10" s="39"/>
    </row>
    <row r="11" spans="1:6" x14ac:dyDescent="0.25">
      <c r="A11" s="39"/>
      <c r="B11" s="39"/>
      <c r="C11" s="39"/>
      <c r="D11" s="39"/>
      <c r="E11" s="39"/>
      <c r="F11" s="39"/>
    </row>
    <row r="12" spans="1:6" x14ac:dyDescent="0.25">
      <c r="A12" s="39"/>
      <c r="B12" s="39"/>
      <c r="C12" s="39"/>
      <c r="D12" s="39"/>
      <c r="E12" s="39"/>
      <c r="F12" s="39"/>
    </row>
    <row r="13" spans="1:6" x14ac:dyDescent="0.25">
      <c r="A13" s="39"/>
      <c r="B13" s="39"/>
      <c r="C13" s="39"/>
      <c r="D13" s="39"/>
      <c r="E13" s="39"/>
      <c r="F13" s="39"/>
    </row>
    <row r="14" spans="1:6" x14ac:dyDescent="0.25">
      <c r="A14" s="39"/>
      <c r="B14" s="39"/>
      <c r="C14" s="39"/>
      <c r="D14" s="39"/>
      <c r="E14" s="39"/>
      <c r="F14" s="39"/>
    </row>
    <row r="15" spans="1:6" x14ac:dyDescent="0.25">
      <c r="A15" s="39"/>
      <c r="B15" s="39"/>
      <c r="C15" s="39"/>
      <c r="D15" s="39"/>
      <c r="E15" s="39"/>
      <c r="F15" s="39"/>
    </row>
    <row r="16" spans="1:6" x14ac:dyDescent="0.25">
      <c r="A16" s="39"/>
      <c r="B16" s="39"/>
      <c r="C16" s="39"/>
      <c r="D16" s="39"/>
      <c r="E16" s="39"/>
      <c r="F16" s="39"/>
    </row>
    <row r="17" spans="1:6" x14ac:dyDescent="0.25">
      <c r="A17" s="39"/>
      <c r="B17" s="39"/>
      <c r="C17" s="39"/>
      <c r="D17" s="39"/>
      <c r="E17" s="39"/>
      <c r="F17" s="39"/>
    </row>
    <row r="18" spans="1:6" x14ac:dyDescent="0.25">
      <c r="A18" s="39"/>
      <c r="B18" s="39"/>
      <c r="C18" s="39"/>
      <c r="D18" s="39"/>
      <c r="E18" s="39"/>
      <c r="F18" s="39"/>
    </row>
    <row r="19" spans="1:6" x14ac:dyDescent="0.25">
      <c r="A19" s="39"/>
      <c r="B19" s="39"/>
      <c r="C19" s="39"/>
      <c r="D19" s="39"/>
      <c r="E19" s="39"/>
      <c r="F19" s="39"/>
    </row>
    <row r="20" spans="1:6" x14ac:dyDescent="0.25">
      <c r="A20" s="39"/>
      <c r="B20" s="39"/>
      <c r="C20" s="39"/>
      <c r="D20" s="39"/>
      <c r="E20" s="39"/>
      <c r="F20" s="39"/>
    </row>
    <row r="21" spans="1:6" x14ac:dyDescent="0.25">
      <c r="A21" s="39"/>
      <c r="B21" s="39"/>
      <c r="C21" s="39"/>
      <c r="D21" s="39"/>
      <c r="E21" s="39"/>
      <c r="F21" s="39"/>
    </row>
    <row r="22" spans="1:6" x14ac:dyDescent="0.25">
      <c r="A22" s="39"/>
      <c r="B22" s="39"/>
      <c r="C22" s="39"/>
      <c r="D22" s="39"/>
      <c r="E22" s="39"/>
      <c r="F22" s="39"/>
    </row>
    <row r="23" spans="1:6" x14ac:dyDescent="0.25">
      <c r="A23" s="39"/>
      <c r="B23" s="39"/>
      <c r="C23" s="39"/>
      <c r="D23" s="39"/>
      <c r="E23" s="39"/>
      <c r="F23" s="39"/>
    </row>
    <row r="24" spans="1:6" x14ac:dyDescent="0.25">
      <c r="A24" s="39"/>
      <c r="B24" s="39"/>
      <c r="C24" s="39"/>
      <c r="D24" s="39"/>
      <c r="E24" s="39"/>
      <c r="F24" s="39"/>
    </row>
    <row r="25" spans="1:6" x14ac:dyDescent="0.25">
      <c r="A25" s="39"/>
      <c r="B25" s="39"/>
      <c r="C25" s="39"/>
      <c r="D25" s="39"/>
      <c r="E25" s="39"/>
      <c r="F25" s="39"/>
    </row>
    <row r="26" spans="1:6" x14ac:dyDescent="0.25">
      <c r="A26" s="39"/>
      <c r="B26" s="39"/>
      <c r="C26" s="39"/>
      <c r="D26" s="39"/>
      <c r="E26" s="39"/>
      <c r="F26" s="39"/>
    </row>
    <row r="27" spans="1:6" x14ac:dyDescent="0.25">
      <c r="A27" s="39"/>
      <c r="B27" s="39"/>
      <c r="C27" s="39"/>
      <c r="D27" s="39"/>
      <c r="E27" s="39"/>
      <c r="F27" s="39"/>
    </row>
    <row r="28" spans="1:6" x14ac:dyDescent="0.25">
      <c r="A28" s="39"/>
      <c r="B28" s="39"/>
      <c r="C28" s="39"/>
      <c r="D28" s="39"/>
      <c r="E28" s="39"/>
      <c r="F28" s="39"/>
    </row>
    <row r="29" spans="1:6" x14ac:dyDescent="0.25">
      <c r="A29" s="39"/>
      <c r="B29" s="39"/>
      <c r="C29" s="39"/>
      <c r="D29" s="39"/>
      <c r="E29" s="39"/>
      <c r="F29" s="39"/>
    </row>
    <row r="30" spans="1:6" x14ac:dyDescent="0.25">
      <c r="A30" s="39"/>
      <c r="B30" s="39"/>
      <c r="C30" s="39"/>
      <c r="D30" s="39"/>
      <c r="E30" s="39"/>
      <c r="F30" s="39"/>
    </row>
    <row r="31" spans="1:6" x14ac:dyDescent="0.25">
      <c r="A31" s="39"/>
      <c r="B31" s="39"/>
      <c r="C31" s="39"/>
      <c r="D31" s="39"/>
      <c r="E31" s="39"/>
      <c r="F31" s="39"/>
    </row>
    <row r="32" spans="1:6" x14ac:dyDescent="0.25">
      <c r="A32" s="39"/>
      <c r="B32" s="39"/>
      <c r="C32" s="39"/>
      <c r="D32" s="39"/>
      <c r="E32" s="39"/>
      <c r="F32" s="39"/>
    </row>
    <row r="33" spans="1:6" x14ac:dyDescent="0.25">
      <c r="A33" s="39"/>
      <c r="B33" s="39"/>
      <c r="C33" s="39"/>
      <c r="D33" s="39"/>
      <c r="E33" s="39"/>
      <c r="F33" s="39"/>
    </row>
    <row r="34" spans="1:6" x14ac:dyDescent="0.25">
      <c r="A34" s="39"/>
      <c r="B34" s="39"/>
      <c r="C34" s="39"/>
      <c r="D34" s="39"/>
      <c r="E34" s="39"/>
      <c r="F34" s="39"/>
    </row>
    <row r="35" spans="1:6" x14ac:dyDescent="0.25">
      <c r="A35" s="39"/>
      <c r="B35" s="39"/>
      <c r="C35" s="39"/>
      <c r="D35" s="39"/>
      <c r="E35" s="39"/>
      <c r="F35" s="39"/>
    </row>
    <row r="36" spans="1:6" x14ac:dyDescent="0.25">
      <c r="A36" s="39"/>
      <c r="B36" s="39"/>
      <c r="C36" s="39"/>
      <c r="D36" s="39"/>
      <c r="E36" s="39"/>
      <c r="F36" s="39"/>
    </row>
    <row r="37" spans="1:6" x14ac:dyDescent="0.25">
      <c r="A37" s="39"/>
      <c r="B37" s="39"/>
      <c r="C37" s="39"/>
      <c r="D37" s="39"/>
      <c r="E37" s="39"/>
      <c r="F37" s="39"/>
    </row>
    <row r="38" spans="1:6" x14ac:dyDescent="0.25">
      <c r="A38" s="39"/>
      <c r="B38" s="39"/>
      <c r="C38" s="39"/>
      <c r="D38" s="39"/>
      <c r="E38" s="39"/>
      <c r="F38" s="3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selection activeCell="E6" sqref="E6"/>
    </sheetView>
  </sheetViews>
  <sheetFormatPr defaultRowHeight="15" x14ac:dyDescent="0.25"/>
  <cols>
    <col min="4" max="4" width="15.28515625" customWidth="1"/>
    <col min="5" max="5" width="17.7109375" customWidth="1"/>
    <col min="6" max="6" width="23.28515625" customWidth="1"/>
    <col min="7" max="7" width="19.140625" customWidth="1"/>
  </cols>
  <sheetData>
    <row r="1" spans="1:7" ht="69.75" customHeight="1" x14ac:dyDescent="0.25">
      <c r="A1" s="5">
        <v>2</v>
      </c>
      <c r="B1" s="5" t="s">
        <v>14</v>
      </c>
      <c r="C1" s="5" t="s">
        <v>15</v>
      </c>
      <c r="D1" s="7"/>
      <c r="E1" s="5" t="s">
        <v>17</v>
      </c>
      <c r="F1" s="6">
        <v>37500</v>
      </c>
    </row>
    <row r="2" spans="1:7" ht="72.75" customHeight="1" x14ac:dyDescent="0.25">
      <c r="A2" s="5">
        <v>6</v>
      </c>
      <c r="B2" s="5" t="s">
        <v>81</v>
      </c>
      <c r="C2" s="5" t="s">
        <v>82</v>
      </c>
      <c r="D2" s="7"/>
      <c r="E2" s="5" t="s">
        <v>83</v>
      </c>
      <c r="F2" s="6">
        <v>26570</v>
      </c>
    </row>
    <row r="3" spans="1:7" ht="72" customHeight="1" x14ac:dyDescent="0.25">
      <c r="A3" s="9">
        <v>2</v>
      </c>
      <c r="B3" s="9" t="s">
        <v>38</v>
      </c>
      <c r="C3" s="9" t="s">
        <v>41</v>
      </c>
      <c r="D3" s="40"/>
      <c r="E3" s="9" t="s">
        <v>43</v>
      </c>
      <c r="F3" s="10">
        <v>10200</v>
      </c>
    </row>
    <row r="4" spans="1:7" ht="63.75" x14ac:dyDescent="0.25">
      <c r="A4" s="5">
        <v>6</v>
      </c>
      <c r="B4" s="5" t="s">
        <v>40</v>
      </c>
      <c r="C4" s="5" t="s">
        <v>45</v>
      </c>
      <c r="D4" s="7"/>
      <c r="E4" s="5" t="s">
        <v>46</v>
      </c>
      <c r="F4" s="6">
        <v>9700</v>
      </c>
      <c r="G4" s="31" t="s">
        <v>285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workbookViewId="0">
      <selection activeCell="F60" sqref="F60"/>
    </sheetView>
  </sheetViews>
  <sheetFormatPr defaultRowHeight="15" x14ac:dyDescent="0.25"/>
  <cols>
    <col min="1" max="1" width="9.140625" style="37"/>
    <col min="2" max="2" width="41.28515625" style="37" customWidth="1"/>
    <col min="3" max="3" width="38.7109375" style="37" customWidth="1"/>
    <col min="4" max="5" width="27" style="37" customWidth="1"/>
    <col min="6" max="6" width="11.28515625" style="37" customWidth="1"/>
    <col min="7" max="7" width="18" style="37" customWidth="1"/>
    <col min="8" max="16384" width="9.140625" style="37"/>
  </cols>
  <sheetData>
    <row r="1" spans="1:8" ht="44.25" customHeight="1" x14ac:dyDescent="0.25">
      <c r="A1" s="102" t="s">
        <v>0</v>
      </c>
      <c r="B1" s="43" t="s">
        <v>346</v>
      </c>
      <c r="C1" s="102" t="s">
        <v>348</v>
      </c>
      <c r="D1" s="50" t="s">
        <v>260</v>
      </c>
      <c r="E1" s="105" t="s">
        <v>350</v>
      </c>
      <c r="F1" s="37" t="s">
        <v>268</v>
      </c>
      <c r="G1" s="37" t="s">
        <v>352</v>
      </c>
      <c r="H1" s="37" t="s">
        <v>251</v>
      </c>
    </row>
    <row r="2" spans="1:8" ht="28.5" customHeight="1" thickBot="1" x14ac:dyDescent="0.3">
      <c r="A2" s="104"/>
      <c r="B2" s="44" t="s">
        <v>347</v>
      </c>
      <c r="C2" s="104"/>
      <c r="D2" s="51" t="s">
        <v>349</v>
      </c>
      <c r="E2" s="107"/>
    </row>
    <row r="3" spans="1:8" ht="30" x14ac:dyDescent="0.25">
      <c r="A3" s="117">
        <v>1</v>
      </c>
      <c r="B3" s="45" t="s">
        <v>286</v>
      </c>
      <c r="C3" s="50" t="s">
        <v>288</v>
      </c>
      <c r="D3" s="126">
        <v>11700</v>
      </c>
      <c r="E3" s="105">
        <v>13000</v>
      </c>
      <c r="F3" s="37">
        <v>3</v>
      </c>
      <c r="G3" s="37">
        <f>F3*D3</f>
        <v>35100</v>
      </c>
      <c r="H3" s="37">
        <f>F3*E3</f>
        <v>39000</v>
      </c>
    </row>
    <row r="4" spans="1:8" ht="312.75" thickBot="1" x14ac:dyDescent="0.3">
      <c r="A4" s="118"/>
      <c r="B4" s="46" t="s">
        <v>287</v>
      </c>
      <c r="C4" s="52" t="s">
        <v>289</v>
      </c>
      <c r="D4" s="127"/>
      <c r="E4" s="106"/>
    </row>
    <row r="5" spans="1:8" x14ac:dyDescent="0.25">
      <c r="A5" s="117">
        <v>2</v>
      </c>
      <c r="B5" s="120" t="s">
        <v>290</v>
      </c>
      <c r="C5" s="50" t="s">
        <v>291</v>
      </c>
      <c r="D5" s="105">
        <v>12000</v>
      </c>
      <c r="E5" s="105">
        <v>13000</v>
      </c>
      <c r="F5" s="37">
        <v>1</v>
      </c>
      <c r="G5" s="37">
        <f t="shared" ref="G5:G48" si="0">F5*D5</f>
        <v>12000</v>
      </c>
      <c r="H5" s="37">
        <f t="shared" ref="H5:H48" si="1">F5*E5</f>
        <v>13000</v>
      </c>
    </row>
    <row r="6" spans="1:8" ht="63.75" x14ac:dyDescent="0.25">
      <c r="A6" s="118"/>
      <c r="B6" s="121"/>
      <c r="C6" s="52" t="s">
        <v>292</v>
      </c>
      <c r="D6" s="106"/>
      <c r="E6" s="106"/>
    </row>
    <row r="7" spans="1:8" ht="25.5" x14ac:dyDescent="0.25">
      <c r="A7" s="118"/>
      <c r="B7" s="121"/>
      <c r="C7" s="52" t="s">
        <v>293</v>
      </c>
      <c r="D7" s="106"/>
      <c r="E7" s="106"/>
    </row>
    <row r="8" spans="1:8" ht="51.75" thickBot="1" x14ac:dyDescent="0.3">
      <c r="A8" s="119"/>
      <c r="B8" s="122"/>
      <c r="C8" s="51" t="s">
        <v>294</v>
      </c>
      <c r="D8" s="107"/>
      <c r="E8" s="107"/>
    </row>
    <row r="9" spans="1:8" x14ac:dyDescent="0.25">
      <c r="A9" s="102">
        <v>3</v>
      </c>
      <c r="B9" s="123" t="s">
        <v>295</v>
      </c>
      <c r="C9" s="50" t="s">
        <v>296</v>
      </c>
      <c r="D9" s="105">
        <v>24550</v>
      </c>
      <c r="E9" s="105">
        <v>16300</v>
      </c>
      <c r="F9" s="37">
        <v>2</v>
      </c>
      <c r="G9" s="37">
        <f t="shared" si="0"/>
        <v>49100</v>
      </c>
      <c r="H9" s="37">
        <f t="shared" si="1"/>
        <v>32600</v>
      </c>
    </row>
    <row r="10" spans="1:8" ht="261" x14ac:dyDescent="0.25">
      <c r="A10" s="103"/>
      <c r="B10" s="124"/>
      <c r="C10" s="52" t="s">
        <v>297</v>
      </c>
      <c r="D10" s="106"/>
      <c r="E10" s="106"/>
    </row>
    <row r="11" spans="1:8" ht="39" thickBot="1" x14ac:dyDescent="0.3">
      <c r="A11" s="104"/>
      <c r="B11" s="125"/>
      <c r="C11" s="51" t="s">
        <v>298</v>
      </c>
      <c r="D11" s="107"/>
      <c r="E11" s="107"/>
    </row>
    <row r="12" spans="1:8" ht="284.25" customHeight="1" x14ac:dyDescent="0.25">
      <c r="A12" s="102">
        <v>4</v>
      </c>
      <c r="B12" s="42" t="s">
        <v>299</v>
      </c>
      <c r="C12" s="50" t="s">
        <v>301</v>
      </c>
      <c r="D12" s="105"/>
      <c r="E12" s="105">
        <v>14500</v>
      </c>
      <c r="F12" s="37">
        <v>2</v>
      </c>
      <c r="G12" s="37">
        <f t="shared" si="0"/>
        <v>0</v>
      </c>
      <c r="H12" s="37">
        <f t="shared" si="1"/>
        <v>29000</v>
      </c>
    </row>
    <row r="13" spans="1:8" ht="52.5" customHeight="1" x14ac:dyDescent="0.25">
      <c r="A13" s="103"/>
      <c r="B13" s="47" t="s">
        <v>300</v>
      </c>
      <c r="C13" s="52" t="s">
        <v>302</v>
      </c>
      <c r="D13" s="106"/>
      <c r="E13" s="106"/>
    </row>
    <row r="14" spans="1:8" x14ac:dyDescent="0.25">
      <c r="A14" s="103"/>
      <c r="B14" s="53"/>
      <c r="C14" s="53"/>
      <c r="D14" s="106"/>
      <c r="E14" s="106"/>
    </row>
    <row r="15" spans="1:8" ht="15.75" thickBot="1" x14ac:dyDescent="0.3">
      <c r="A15" s="104"/>
      <c r="B15" s="48"/>
      <c r="C15" s="54"/>
      <c r="D15" s="107"/>
      <c r="E15" s="107"/>
    </row>
    <row r="16" spans="1:8" ht="216.75" x14ac:dyDescent="0.25">
      <c r="A16" s="102">
        <v>5</v>
      </c>
      <c r="B16" s="111" t="s">
        <v>303</v>
      </c>
      <c r="C16" s="50" t="s">
        <v>304</v>
      </c>
      <c r="D16" s="105"/>
      <c r="E16" s="105">
        <v>29000</v>
      </c>
      <c r="F16" s="37">
        <v>1</v>
      </c>
      <c r="G16" s="37">
        <f t="shared" si="0"/>
        <v>0</v>
      </c>
      <c r="H16" s="37">
        <f t="shared" si="1"/>
        <v>29000</v>
      </c>
    </row>
    <row r="17" spans="1:8" ht="51" x14ac:dyDescent="0.25">
      <c r="A17" s="103"/>
      <c r="B17" s="112"/>
      <c r="C17" s="52" t="s">
        <v>302</v>
      </c>
      <c r="D17" s="106"/>
      <c r="E17" s="106"/>
    </row>
    <row r="18" spans="1:8" ht="15.75" thickBot="1" x14ac:dyDescent="0.3">
      <c r="A18" s="104"/>
      <c r="B18" s="113"/>
      <c r="C18" s="54"/>
      <c r="D18" s="107"/>
      <c r="E18" s="107"/>
    </row>
    <row r="19" spans="1:8" x14ac:dyDescent="0.25">
      <c r="A19" s="102">
        <v>6</v>
      </c>
      <c r="B19" s="111" t="s">
        <v>305</v>
      </c>
      <c r="C19" s="50" t="s">
        <v>306</v>
      </c>
      <c r="D19" s="50">
        <v>11500</v>
      </c>
      <c r="E19" s="105">
        <v>11500</v>
      </c>
      <c r="F19" s="37">
        <v>1</v>
      </c>
      <c r="G19" s="37">
        <f t="shared" si="0"/>
        <v>11500</v>
      </c>
      <c r="H19" s="37">
        <f t="shared" si="1"/>
        <v>11500</v>
      </c>
    </row>
    <row r="20" spans="1:8" ht="210" x14ac:dyDescent="0.25">
      <c r="A20" s="103"/>
      <c r="B20" s="112"/>
      <c r="C20" s="52" t="s">
        <v>307</v>
      </c>
      <c r="D20" s="52"/>
      <c r="E20" s="106"/>
    </row>
    <row r="21" spans="1:8" ht="39" thickBot="1" x14ac:dyDescent="0.3">
      <c r="A21" s="104"/>
      <c r="B21" s="113"/>
      <c r="C21" s="51" t="s">
        <v>298</v>
      </c>
      <c r="D21" s="51" t="s">
        <v>351</v>
      </c>
      <c r="E21" s="107"/>
    </row>
    <row r="22" spans="1:8" x14ac:dyDescent="0.25">
      <c r="A22" s="102">
        <v>7</v>
      </c>
      <c r="B22" s="108" t="s">
        <v>308</v>
      </c>
      <c r="C22" s="50" t="s">
        <v>309</v>
      </c>
      <c r="D22" s="105"/>
      <c r="E22" s="105">
        <v>39840</v>
      </c>
      <c r="F22" s="37">
        <v>3</v>
      </c>
      <c r="G22" s="37">
        <f t="shared" si="0"/>
        <v>0</v>
      </c>
      <c r="H22" s="37">
        <f t="shared" si="1"/>
        <v>119520</v>
      </c>
    </row>
    <row r="23" spans="1:8" ht="261" x14ac:dyDescent="0.25">
      <c r="A23" s="103"/>
      <c r="B23" s="109"/>
      <c r="C23" s="52" t="s">
        <v>310</v>
      </c>
      <c r="D23" s="106"/>
      <c r="E23" s="106"/>
    </row>
    <row r="24" spans="1:8" ht="63.75" x14ac:dyDescent="0.25">
      <c r="A24" s="103"/>
      <c r="B24" s="109"/>
      <c r="C24" s="52" t="s">
        <v>311</v>
      </c>
      <c r="D24" s="106"/>
      <c r="E24" s="106"/>
    </row>
    <row r="25" spans="1:8" ht="39" thickBot="1" x14ac:dyDescent="0.3">
      <c r="A25" s="104"/>
      <c r="B25" s="110"/>
      <c r="C25" s="51" t="s">
        <v>312</v>
      </c>
      <c r="D25" s="107"/>
      <c r="E25" s="107"/>
    </row>
    <row r="26" spans="1:8" ht="279.75" customHeight="1" x14ac:dyDescent="0.25">
      <c r="A26" s="102">
        <v>8</v>
      </c>
      <c r="B26" s="41" t="s">
        <v>313</v>
      </c>
      <c r="C26" s="105" t="s">
        <v>315</v>
      </c>
      <c r="D26" s="105"/>
      <c r="E26" s="105">
        <v>20000</v>
      </c>
      <c r="F26" s="37">
        <v>1</v>
      </c>
      <c r="G26" s="37">
        <f t="shared" si="0"/>
        <v>0</v>
      </c>
      <c r="H26" s="37">
        <f t="shared" si="1"/>
        <v>20000</v>
      </c>
    </row>
    <row r="27" spans="1:8" ht="15.75" x14ac:dyDescent="0.25">
      <c r="A27" s="103"/>
      <c r="B27" s="49" t="s">
        <v>314</v>
      </c>
      <c r="C27" s="106"/>
      <c r="D27" s="106"/>
      <c r="E27" s="106"/>
    </row>
    <row r="28" spans="1:8" ht="16.5" thickBot="1" x14ac:dyDescent="0.3">
      <c r="A28" s="104"/>
      <c r="B28" s="55"/>
      <c r="C28" s="107"/>
      <c r="D28" s="107"/>
      <c r="E28" s="107"/>
    </row>
    <row r="29" spans="1:8" x14ac:dyDescent="0.25">
      <c r="A29" s="102">
        <v>9</v>
      </c>
      <c r="B29" s="111" t="s">
        <v>316</v>
      </c>
      <c r="C29" s="50" t="s">
        <v>317</v>
      </c>
      <c r="D29" s="105"/>
      <c r="E29" s="105">
        <v>25000</v>
      </c>
      <c r="F29" s="37">
        <v>2</v>
      </c>
      <c r="G29" s="37">
        <f t="shared" si="0"/>
        <v>0</v>
      </c>
      <c r="H29" s="37">
        <f t="shared" si="1"/>
        <v>50000</v>
      </c>
    </row>
    <row r="30" spans="1:8" ht="287.25" thickBot="1" x14ac:dyDescent="0.3">
      <c r="A30" s="104"/>
      <c r="B30" s="113"/>
      <c r="C30" s="51" t="s">
        <v>318</v>
      </c>
      <c r="D30" s="107"/>
      <c r="E30" s="107"/>
    </row>
    <row r="31" spans="1:8" x14ac:dyDescent="0.25">
      <c r="A31" s="102">
        <v>10</v>
      </c>
      <c r="B31" s="111" t="s">
        <v>319</v>
      </c>
      <c r="C31" s="50" t="s">
        <v>320</v>
      </c>
      <c r="D31" s="105"/>
      <c r="E31" s="105">
        <v>12500</v>
      </c>
      <c r="F31" s="37">
        <v>2</v>
      </c>
      <c r="G31" s="37">
        <f t="shared" si="0"/>
        <v>0</v>
      </c>
      <c r="H31" s="37">
        <f t="shared" si="1"/>
        <v>25000</v>
      </c>
    </row>
    <row r="32" spans="1:8" ht="63.75" x14ac:dyDescent="0.25">
      <c r="A32" s="103"/>
      <c r="B32" s="112"/>
      <c r="C32" s="52" t="s">
        <v>321</v>
      </c>
      <c r="D32" s="106"/>
      <c r="E32" s="106"/>
    </row>
    <row r="33" spans="1:8" ht="38.25" x14ac:dyDescent="0.25">
      <c r="A33" s="103"/>
      <c r="B33" s="112"/>
      <c r="C33" s="52" t="s">
        <v>322</v>
      </c>
      <c r="D33" s="106"/>
      <c r="E33" s="106"/>
    </row>
    <row r="34" spans="1:8" ht="89.25" x14ac:dyDescent="0.25">
      <c r="A34" s="103"/>
      <c r="B34" s="112"/>
      <c r="C34" s="52" t="s">
        <v>323</v>
      </c>
      <c r="D34" s="106"/>
      <c r="E34" s="106"/>
    </row>
    <row r="35" spans="1:8" ht="51.75" thickBot="1" x14ac:dyDescent="0.3">
      <c r="A35" s="104"/>
      <c r="B35" s="113"/>
      <c r="C35" s="51" t="s">
        <v>324</v>
      </c>
      <c r="D35" s="107"/>
      <c r="E35" s="107"/>
    </row>
    <row r="36" spans="1:8" x14ac:dyDescent="0.25">
      <c r="A36" s="102">
        <v>11</v>
      </c>
      <c r="B36" s="108" t="s">
        <v>325</v>
      </c>
      <c r="C36" s="56" t="s">
        <v>326</v>
      </c>
      <c r="D36" s="114"/>
      <c r="E36" s="114">
        <v>24500</v>
      </c>
      <c r="F36" s="37">
        <v>1</v>
      </c>
      <c r="G36" s="37">
        <f t="shared" si="0"/>
        <v>0</v>
      </c>
      <c r="H36" s="37">
        <f t="shared" si="1"/>
        <v>24500</v>
      </c>
    </row>
    <row r="37" spans="1:8" x14ac:dyDescent="0.25">
      <c r="A37" s="103"/>
      <c r="B37" s="109"/>
      <c r="C37" s="52" t="s">
        <v>327</v>
      </c>
      <c r="D37" s="115"/>
      <c r="E37" s="115"/>
    </row>
    <row r="38" spans="1:8" ht="153" x14ac:dyDescent="0.25">
      <c r="A38" s="103"/>
      <c r="B38" s="109"/>
      <c r="C38" s="52" t="s">
        <v>328</v>
      </c>
      <c r="D38" s="115"/>
      <c r="E38" s="115"/>
    </row>
    <row r="39" spans="1:8" ht="51.75" thickBot="1" x14ac:dyDescent="0.3">
      <c r="A39" s="104"/>
      <c r="B39" s="110"/>
      <c r="C39" s="51" t="s">
        <v>329</v>
      </c>
      <c r="D39" s="116"/>
      <c r="E39" s="116"/>
    </row>
    <row r="40" spans="1:8" x14ac:dyDescent="0.25">
      <c r="A40" s="102">
        <v>12</v>
      </c>
      <c r="B40" s="108" t="s">
        <v>330</v>
      </c>
      <c r="C40" s="50" t="s">
        <v>331</v>
      </c>
      <c r="D40" s="105"/>
      <c r="E40" s="105">
        <v>24500</v>
      </c>
      <c r="F40" s="37">
        <v>1</v>
      </c>
      <c r="G40" s="37">
        <f t="shared" si="0"/>
        <v>0</v>
      </c>
      <c r="H40" s="37">
        <f t="shared" si="1"/>
        <v>24500</v>
      </c>
    </row>
    <row r="41" spans="1:8" ht="25.5" x14ac:dyDescent="0.25">
      <c r="A41" s="103"/>
      <c r="B41" s="109"/>
      <c r="C41" s="52" t="s">
        <v>332</v>
      </c>
      <c r="D41" s="106"/>
      <c r="E41" s="106"/>
    </row>
    <row r="42" spans="1:8" ht="153.75" thickBot="1" x14ac:dyDescent="0.3">
      <c r="A42" s="104"/>
      <c r="B42" s="110"/>
      <c r="C42" s="51" t="s">
        <v>333</v>
      </c>
      <c r="D42" s="107"/>
      <c r="E42" s="107"/>
    </row>
    <row r="43" spans="1:8" x14ac:dyDescent="0.25">
      <c r="A43" s="102">
        <v>13</v>
      </c>
      <c r="B43" s="108" t="s">
        <v>334</v>
      </c>
      <c r="C43" s="50" t="s">
        <v>335</v>
      </c>
      <c r="D43" s="105"/>
      <c r="E43" s="105">
        <v>1200</v>
      </c>
      <c r="F43" s="37">
        <v>197</v>
      </c>
      <c r="G43" s="37">
        <f t="shared" si="0"/>
        <v>0</v>
      </c>
      <c r="H43" s="37">
        <f t="shared" si="1"/>
        <v>236400</v>
      </c>
    </row>
    <row r="44" spans="1:8" ht="102" x14ac:dyDescent="0.25">
      <c r="A44" s="103"/>
      <c r="B44" s="109"/>
      <c r="C44" s="52" t="s">
        <v>336</v>
      </c>
      <c r="D44" s="106"/>
      <c r="E44" s="106"/>
    </row>
    <row r="45" spans="1:8" ht="38.25" x14ac:dyDescent="0.25">
      <c r="A45" s="103"/>
      <c r="B45" s="109"/>
      <c r="C45" s="52" t="s">
        <v>337</v>
      </c>
      <c r="D45" s="106"/>
      <c r="E45" s="106"/>
    </row>
    <row r="46" spans="1:8" ht="76.5" x14ac:dyDescent="0.25">
      <c r="A46" s="103"/>
      <c r="B46" s="109"/>
      <c r="C46" s="52" t="s">
        <v>338</v>
      </c>
      <c r="D46" s="106"/>
      <c r="E46" s="106"/>
    </row>
    <row r="47" spans="1:8" ht="15.75" thickBot="1" x14ac:dyDescent="0.3">
      <c r="A47" s="104"/>
      <c r="B47" s="110"/>
      <c r="C47" s="51" t="s">
        <v>339</v>
      </c>
      <c r="D47" s="107"/>
      <c r="E47" s="107"/>
    </row>
    <row r="48" spans="1:8" x14ac:dyDescent="0.25">
      <c r="A48" s="102">
        <v>14</v>
      </c>
      <c r="B48" s="102" t="s">
        <v>340</v>
      </c>
      <c r="C48" s="50" t="s">
        <v>341</v>
      </c>
      <c r="D48" s="105"/>
      <c r="E48" s="105">
        <v>5300</v>
      </c>
      <c r="F48" s="37">
        <v>4</v>
      </c>
      <c r="G48" s="37">
        <f t="shared" si="0"/>
        <v>0</v>
      </c>
      <c r="H48" s="37">
        <f t="shared" si="1"/>
        <v>21200</v>
      </c>
    </row>
    <row r="49" spans="1:8" ht="89.25" x14ac:dyDescent="0.25">
      <c r="A49" s="103"/>
      <c r="B49" s="103"/>
      <c r="C49" s="52" t="s">
        <v>342</v>
      </c>
      <c r="D49" s="106"/>
      <c r="E49" s="106"/>
    </row>
    <row r="50" spans="1:8" ht="51" x14ac:dyDescent="0.25">
      <c r="A50" s="103"/>
      <c r="B50" s="103"/>
      <c r="C50" s="52" t="s">
        <v>343</v>
      </c>
      <c r="D50" s="106"/>
      <c r="E50" s="106"/>
    </row>
    <row r="51" spans="1:8" ht="25.5" x14ac:dyDescent="0.25">
      <c r="A51" s="103"/>
      <c r="B51" s="103"/>
      <c r="C51" s="52" t="s">
        <v>344</v>
      </c>
      <c r="D51" s="106"/>
      <c r="E51" s="106"/>
    </row>
    <row r="52" spans="1:8" ht="105.75" customHeight="1" thickBot="1" x14ac:dyDescent="0.3">
      <c r="A52" s="104"/>
      <c r="B52" s="104"/>
      <c r="C52" s="51" t="s">
        <v>345</v>
      </c>
      <c r="D52" s="107"/>
      <c r="E52" s="107"/>
    </row>
    <row r="53" spans="1:8" x14ac:dyDescent="0.25">
      <c r="H53" s="37">
        <f>SUM(H2:H52)</f>
        <v>675220</v>
      </c>
    </row>
    <row r="54" spans="1:8" x14ac:dyDescent="0.25">
      <c r="G54" s="57">
        <v>0.2</v>
      </c>
      <c r="H54" s="37">
        <f>H53*G54</f>
        <v>135044</v>
      </c>
    </row>
    <row r="55" spans="1:8" x14ac:dyDescent="0.25">
      <c r="H55" s="37">
        <f>H53+H54</f>
        <v>810264</v>
      </c>
    </row>
  </sheetData>
  <mergeCells count="56">
    <mergeCell ref="A1:A2"/>
    <mergeCell ref="C1:C2"/>
    <mergeCell ref="E1:E2"/>
    <mergeCell ref="A3:A4"/>
    <mergeCell ref="D3:D4"/>
    <mergeCell ref="E3:E4"/>
    <mergeCell ref="A5:A8"/>
    <mergeCell ref="B5:B8"/>
    <mergeCell ref="D5:D8"/>
    <mergeCell ref="E5:E8"/>
    <mergeCell ref="A9:A11"/>
    <mergeCell ref="B9:B11"/>
    <mergeCell ref="D9:D11"/>
    <mergeCell ref="E9:E11"/>
    <mergeCell ref="A12:A15"/>
    <mergeCell ref="D12:D15"/>
    <mergeCell ref="E12:E15"/>
    <mergeCell ref="A16:A18"/>
    <mergeCell ref="B16:B18"/>
    <mergeCell ref="D16:D18"/>
    <mergeCell ref="E16:E18"/>
    <mergeCell ref="A19:A21"/>
    <mergeCell ref="B19:B21"/>
    <mergeCell ref="E19:E21"/>
    <mergeCell ref="A22:A25"/>
    <mergeCell ref="B22:B25"/>
    <mergeCell ref="D22:D25"/>
    <mergeCell ref="E22:E25"/>
    <mergeCell ref="A26:A28"/>
    <mergeCell ref="C26:C28"/>
    <mergeCell ref="D26:D28"/>
    <mergeCell ref="E26:E28"/>
    <mergeCell ref="A29:A30"/>
    <mergeCell ref="B29:B30"/>
    <mergeCell ref="D29:D30"/>
    <mergeCell ref="E29:E30"/>
    <mergeCell ref="A31:A35"/>
    <mergeCell ref="B31:B35"/>
    <mergeCell ref="D31:D35"/>
    <mergeCell ref="E31:E35"/>
    <mergeCell ref="A36:A39"/>
    <mergeCell ref="B36:B39"/>
    <mergeCell ref="D36:D39"/>
    <mergeCell ref="E36:E39"/>
    <mergeCell ref="A48:A52"/>
    <mergeCell ref="B48:B52"/>
    <mergeCell ref="D48:D52"/>
    <mergeCell ref="E48:E52"/>
    <mergeCell ref="A40:A42"/>
    <mergeCell ref="B40:B42"/>
    <mergeCell ref="D40:D42"/>
    <mergeCell ref="E40:E42"/>
    <mergeCell ref="A43:A47"/>
    <mergeCell ref="B43:B47"/>
    <mergeCell ref="D43:D47"/>
    <mergeCell ref="E43:E4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</vt:i4>
      </vt:variant>
    </vt:vector>
  </HeadingPairs>
  <TitlesOfParts>
    <vt:vector size="20" baseType="lpstr">
      <vt:lpstr>Прайс</vt:lpstr>
      <vt:lpstr>Лист1</vt:lpstr>
      <vt:lpstr>Лист2</vt:lpstr>
      <vt:lpstr>Лист8</vt:lpstr>
      <vt:lpstr>Лист9</vt:lpstr>
      <vt:lpstr>Лист10</vt:lpstr>
      <vt:lpstr>спецификация</vt:lpstr>
      <vt:lpstr>Лист3</vt:lpstr>
      <vt:lpstr>хорлово 800тыс</vt:lpstr>
      <vt:lpstr>жилрестрой</vt:lpstr>
      <vt:lpstr>ТСЖ 16</vt:lpstr>
      <vt:lpstr>30 дней 400 тыс</vt:lpstr>
      <vt:lpstr>до 1.06.16 1099684руб</vt:lpstr>
      <vt:lpstr>260руб</vt:lpstr>
      <vt:lpstr>760858 нижний</vt:lpstr>
      <vt:lpstr>ооо су дск</vt:lpstr>
      <vt:lpstr>ооо су дск (2)</vt:lpstr>
      <vt:lpstr>новый мир</vt:lpstr>
      <vt:lpstr>чикирева АННА</vt:lpstr>
      <vt:lpstr>'новый мир'!_GoBack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</dc:creator>
  <cp:lastModifiedBy>HP</cp:lastModifiedBy>
  <cp:lastPrinted>2018-04-26T11:40:39Z</cp:lastPrinted>
  <dcterms:created xsi:type="dcterms:W3CDTF">2014-02-28T13:54:27Z</dcterms:created>
  <dcterms:modified xsi:type="dcterms:W3CDTF">2018-04-26T11:41:51Z</dcterms:modified>
</cp:coreProperties>
</file>